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0" yWindow="4335" windowWidth="18900" windowHeight="6195"/>
  </bookViews>
  <sheets>
    <sheet name="Cuadro 7 CNPII" sheetId="12" r:id="rId1"/>
  </sheets>
  <definedNames>
    <definedName name="_xlnm.Print_Area" localSheetId="0">'Cuadro 7 CNPII'!$A$1:$I$234</definedName>
    <definedName name="_xlnm.Print_Titles" localSheetId="0">'Cuadro 7 CNPII'!$6:$14</definedName>
  </definedNames>
  <calcPr calcId="152511"/>
</workbook>
</file>

<file path=xl/calcChain.xml><?xml version="1.0" encoding="utf-8"?>
<calcChain xmlns="http://schemas.openxmlformats.org/spreadsheetml/2006/main">
  <c r="E228" i="12" l="1"/>
  <c r="F228" i="12" s="1"/>
  <c r="I228" i="12" s="1"/>
  <c r="E227" i="12"/>
  <c r="F227" i="12" s="1"/>
  <c r="I227" i="12" s="1"/>
  <c r="E226" i="12"/>
  <c r="E225" i="12"/>
  <c r="F225" i="12" s="1"/>
  <c r="I225" i="12" s="1"/>
  <c r="E224" i="12"/>
  <c r="F224" i="12" s="1"/>
  <c r="H223" i="12"/>
  <c r="H222" i="12" s="1"/>
  <c r="H220" i="12" s="1"/>
  <c r="G223" i="12"/>
  <c r="D223" i="12"/>
  <c r="D222" i="12" s="1"/>
  <c r="D220" i="12" s="1"/>
  <c r="C223" i="12"/>
  <c r="B223" i="12"/>
  <c r="G222" i="12"/>
  <c r="G220" i="12" s="1"/>
  <c r="C222" i="12"/>
  <c r="B222" i="12"/>
  <c r="B220" i="12" s="1"/>
  <c r="E221" i="12"/>
  <c r="F221" i="12" s="1"/>
  <c r="C220" i="12"/>
  <c r="E219" i="12"/>
  <c r="F219" i="12" s="1"/>
  <c r="I219" i="12" s="1"/>
  <c r="E218" i="12"/>
  <c r="F218" i="12" s="1"/>
  <c r="H217" i="12"/>
  <c r="H216" i="12" s="1"/>
  <c r="H214" i="12" s="1"/>
  <c r="G217" i="12"/>
  <c r="G216" i="12" s="1"/>
  <c r="G214" i="12" s="1"/>
  <c r="E217" i="12"/>
  <c r="E216" i="12" s="1"/>
  <c r="D217" i="12"/>
  <c r="C217" i="12"/>
  <c r="C216" i="12" s="1"/>
  <c r="C214" i="12" s="1"/>
  <c r="B217" i="12"/>
  <c r="D216" i="12"/>
  <c r="B216" i="12"/>
  <c r="B214" i="12" s="1"/>
  <c r="E215" i="12"/>
  <c r="F215" i="12" s="1"/>
  <c r="D214" i="12"/>
  <c r="E213" i="12"/>
  <c r="F213" i="12" s="1"/>
  <c r="H212" i="12"/>
  <c r="H210" i="12" s="1"/>
  <c r="G212" i="12"/>
  <c r="G210" i="12" s="1"/>
  <c r="D212" i="12"/>
  <c r="C212" i="12"/>
  <c r="C210" i="12" s="1"/>
  <c r="B212" i="12"/>
  <c r="E211" i="12"/>
  <c r="D210" i="12"/>
  <c r="B210" i="12"/>
  <c r="E209" i="12"/>
  <c r="F209" i="12" s="1"/>
  <c r="H208" i="12"/>
  <c r="H206" i="12" s="1"/>
  <c r="G208" i="12"/>
  <c r="G206" i="12" s="1"/>
  <c r="E208" i="12"/>
  <c r="D208" i="12"/>
  <c r="C208" i="12"/>
  <c r="C206" i="12" s="1"/>
  <c r="B208" i="12"/>
  <c r="B206" i="12" s="1"/>
  <c r="E207" i="12"/>
  <c r="F207" i="12" s="1"/>
  <c r="D206" i="12"/>
  <c r="F204" i="12"/>
  <c r="I204" i="12" s="1"/>
  <c r="E204" i="12"/>
  <c r="E203" i="12"/>
  <c r="E202" i="12"/>
  <c r="F202" i="12" s="1"/>
  <c r="H201" i="12"/>
  <c r="G201" i="12"/>
  <c r="D201" i="12"/>
  <c r="D197" i="12" s="1"/>
  <c r="D194" i="12" s="1"/>
  <c r="C201" i="12"/>
  <c r="B201" i="12"/>
  <c r="E200" i="12"/>
  <c r="F200" i="12" s="1"/>
  <c r="I200" i="12" s="1"/>
  <c r="E199" i="12"/>
  <c r="H198" i="12"/>
  <c r="G198" i="12"/>
  <c r="D198" i="12"/>
  <c r="C198" i="12"/>
  <c r="B198" i="12"/>
  <c r="G197" i="12"/>
  <c r="G194" i="12" s="1"/>
  <c r="E196" i="12"/>
  <c r="F196" i="12" s="1"/>
  <c r="I196" i="12" s="1"/>
  <c r="E195" i="12"/>
  <c r="F195" i="12" s="1"/>
  <c r="E193" i="12"/>
  <c r="F193" i="12" s="1"/>
  <c r="I193" i="12" s="1"/>
  <c r="E192" i="12"/>
  <c r="F192" i="12" s="1"/>
  <c r="I192" i="12" s="1"/>
  <c r="E191" i="12"/>
  <c r="F191" i="12" s="1"/>
  <c r="I191" i="12" s="1"/>
  <c r="E190" i="12"/>
  <c r="F190" i="12" s="1"/>
  <c r="H189" i="12"/>
  <c r="G189" i="12"/>
  <c r="D189" i="12"/>
  <c r="C189" i="12"/>
  <c r="B189" i="12"/>
  <c r="F188" i="12"/>
  <c r="I188" i="12" s="1"/>
  <c r="E188" i="12"/>
  <c r="E187" i="12"/>
  <c r="H186" i="12"/>
  <c r="H185" i="12" s="1"/>
  <c r="G186" i="12"/>
  <c r="D186" i="12"/>
  <c r="C186" i="12"/>
  <c r="C185" i="12" s="1"/>
  <c r="B186" i="12"/>
  <c r="B185" i="12"/>
  <c r="E184" i="12"/>
  <c r="F184" i="12" s="1"/>
  <c r="I184" i="12" s="1"/>
  <c r="E183" i="12"/>
  <c r="F183" i="12" s="1"/>
  <c r="H182" i="12"/>
  <c r="G182" i="12"/>
  <c r="E182" i="12"/>
  <c r="D182" i="12"/>
  <c r="C182" i="12"/>
  <c r="B182" i="12"/>
  <c r="E181" i="12"/>
  <c r="F181" i="12" s="1"/>
  <c r="I181" i="12" s="1"/>
  <c r="E180" i="12"/>
  <c r="H179" i="12"/>
  <c r="H178" i="12" s="1"/>
  <c r="H173" i="12" s="1"/>
  <c r="G179" i="12"/>
  <c r="D179" i="12"/>
  <c r="C179" i="12"/>
  <c r="C178" i="12" s="1"/>
  <c r="B179" i="12"/>
  <c r="B178" i="12" s="1"/>
  <c r="D178" i="12"/>
  <c r="E177" i="12"/>
  <c r="F177" i="12" s="1"/>
  <c r="I177" i="12" s="1"/>
  <c r="E176" i="12"/>
  <c r="F176" i="12" s="1"/>
  <c r="H175" i="12"/>
  <c r="G175" i="12"/>
  <c r="D175" i="12"/>
  <c r="C175" i="12"/>
  <c r="B175" i="12"/>
  <c r="E174" i="12"/>
  <c r="F174" i="12" s="1"/>
  <c r="I174" i="12" s="1"/>
  <c r="E172" i="12"/>
  <c r="F172" i="12" s="1"/>
  <c r="I172" i="12" s="1"/>
  <c r="E171" i="12"/>
  <c r="E170" i="12"/>
  <c r="F170" i="12" s="1"/>
  <c r="I170" i="12" s="1"/>
  <c r="F169" i="12"/>
  <c r="I169" i="12" s="1"/>
  <c r="E169" i="12"/>
  <c r="H168" i="12"/>
  <c r="G168" i="12"/>
  <c r="D168" i="12"/>
  <c r="C168" i="12"/>
  <c r="B168" i="12"/>
  <c r="E167" i="12"/>
  <c r="F167" i="12" s="1"/>
  <c r="I167" i="12" s="1"/>
  <c r="E166" i="12"/>
  <c r="E165" i="12"/>
  <c r="F165" i="12" s="1"/>
  <c r="I165" i="12" s="1"/>
  <c r="E164" i="12"/>
  <c r="F164" i="12" s="1"/>
  <c r="I164" i="12" s="1"/>
  <c r="H163" i="12"/>
  <c r="H162" i="12" s="1"/>
  <c r="H160" i="12" s="1"/>
  <c r="G163" i="12"/>
  <c r="D163" i="12"/>
  <c r="C163" i="12"/>
  <c r="B163" i="12"/>
  <c r="G162" i="12"/>
  <c r="G160" i="12" s="1"/>
  <c r="C162" i="12"/>
  <c r="B162" i="12"/>
  <c r="B160" i="12" s="1"/>
  <c r="E161" i="12"/>
  <c r="F161" i="12" s="1"/>
  <c r="C160" i="12"/>
  <c r="E158" i="12"/>
  <c r="F158" i="12" s="1"/>
  <c r="I158" i="12" s="1"/>
  <c r="E157" i="12"/>
  <c r="F157" i="12" s="1"/>
  <c r="I157" i="12" s="1"/>
  <c r="E156" i="12"/>
  <c r="F156" i="12" s="1"/>
  <c r="I156" i="12" s="1"/>
  <c r="I155" i="12" s="1"/>
  <c r="H155" i="12"/>
  <c r="H152" i="12" s="1"/>
  <c r="G155" i="12"/>
  <c r="G152" i="12" s="1"/>
  <c r="D155" i="12"/>
  <c r="D152" i="12" s="1"/>
  <c r="C155" i="12"/>
  <c r="C152" i="12" s="1"/>
  <c r="B155" i="12"/>
  <c r="E154" i="12"/>
  <c r="F154" i="12" s="1"/>
  <c r="I154" i="12" s="1"/>
  <c r="E153" i="12"/>
  <c r="B152" i="12"/>
  <c r="E151" i="12"/>
  <c r="F151" i="12" s="1"/>
  <c r="I151" i="12" s="1"/>
  <c r="E150" i="12"/>
  <c r="F150" i="12" s="1"/>
  <c r="I150" i="12" s="1"/>
  <c r="F149" i="12"/>
  <c r="E149" i="12"/>
  <c r="H148" i="12"/>
  <c r="H145" i="12" s="1"/>
  <c r="G148" i="12"/>
  <c r="G145" i="12" s="1"/>
  <c r="D148" i="12"/>
  <c r="D145" i="12" s="1"/>
  <c r="C148" i="12"/>
  <c r="C145" i="12" s="1"/>
  <c r="B148" i="12"/>
  <c r="B145" i="12" s="1"/>
  <c r="E147" i="12"/>
  <c r="F147" i="12" s="1"/>
  <c r="I147" i="12" s="1"/>
  <c r="E146" i="12"/>
  <c r="F146" i="12" s="1"/>
  <c r="E144" i="12"/>
  <c r="F144" i="12" s="1"/>
  <c r="I144" i="12" s="1"/>
  <c r="E143" i="12"/>
  <c r="F143" i="12" s="1"/>
  <c r="I143" i="12" s="1"/>
  <c r="E142" i="12"/>
  <c r="H141" i="12"/>
  <c r="G141" i="12"/>
  <c r="D141" i="12"/>
  <c r="C141" i="12"/>
  <c r="C138" i="12" s="1"/>
  <c r="C137" i="12" s="1"/>
  <c r="C135" i="12" s="1"/>
  <c r="B141" i="12"/>
  <c r="B138" i="12" s="1"/>
  <c r="E140" i="12"/>
  <c r="F140" i="12" s="1"/>
  <c r="I140" i="12" s="1"/>
  <c r="F139" i="12"/>
  <c r="I139" i="12" s="1"/>
  <c r="E139" i="12"/>
  <c r="H138" i="12"/>
  <c r="G138" i="12"/>
  <c r="D138" i="12"/>
  <c r="D137" i="12" s="1"/>
  <c r="D135" i="12" s="1"/>
  <c r="E136" i="12"/>
  <c r="F136" i="12" s="1"/>
  <c r="I136" i="12" s="1"/>
  <c r="E134" i="12"/>
  <c r="E133" i="12"/>
  <c r="F133" i="12" s="1"/>
  <c r="H132" i="12"/>
  <c r="G132" i="12"/>
  <c r="D132" i="12"/>
  <c r="C132" i="12"/>
  <c r="B132" i="12"/>
  <c r="E131" i="12"/>
  <c r="F131" i="12" s="1"/>
  <c r="I131" i="12" s="1"/>
  <c r="E130" i="12"/>
  <c r="E129" i="12" s="1"/>
  <c r="H129" i="12"/>
  <c r="G129" i="12"/>
  <c r="G128" i="12" s="1"/>
  <c r="D129" i="12"/>
  <c r="C129" i="12"/>
  <c r="C128" i="12" s="1"/>
  <c r="B129" i="12"/>
  <c r="B128" i="12" s="1"/>
  <c r="E127" i="12"/>
  <c r="F127" i="12" s="1"/>
  <c r="I127" i="12" s="1"/>
  <c r="E126" i="12"/>
  <c r="F126" i="12" s="1"/>
  <c r="I126" i="12" s="1"/>
  <c r="E125" i="12"/>
  <c r="F125" i="12" s="1"/>
  <c r="I125" i="12" s="1"/>
  <c r="E124" i="12"/>
  <c r="H123" i="12"/>
  <c r="G123" i="12"/>
  <c r="G122" i="12" s="1"/>
  <c r="G120" i="12" s="1"/>
  <c r="D123" i="12"/>
  <c r="D122" i="12" s="1"/>
  <c r="D120" i="12" s="1"/>
  <c r="C123" i="12"/>
  <c r="C122" i="12" s="1"/>
  <c r="B123" i="12"/>
  <c r="B122" i="12" s="1"/>
  <c r="B120" i="12" s="1"/>
  <c r="H122" i="12"/>
  <c r="H120" i="12" s="1"/>
  <c r="E121" i="12"/>
  <c r="F121" i="12" s="1"/>
  <c r="I121" i="12" s="1"/>
  <c r="C120" i="12"/>
  <c r="E117" i="12"/>
  <c r="F117" i="12" s="1"/>
  <c r="I117" i="12" s="1"/>
  <c r="E116" i="12"/>
  <c r="F116" i="12" s="1"/>
  <c r="I116" i="12" s="1"/>
  <c r="E115" i="12"/>
  <c r="F115" i="12" s="1"/>
  <c r="I115" i="12" s="1"/>
  <c r="E114" i="12"/>
  <c r="F114" i="12" s="1"/>
  <c r="I114" i="12" s="1"/>
  <c r="E113" i="12"/>
  <c r="F113" i="12" s="1"/>
  <c r="H112" i="12"/>
  <c r="G112" i="12"/>
  <c r="G108" i="12" s="1"/>
  <c r="G104" i="12" s="1"/>
  <c r="D112" i="12"/>
  <c r="C112" i="12"/>
  <c r="B112" i="12"/>
  <c r="E111" i="12"/>
  <c r="F111" i="12" s="1"/>
  <c r="I111" i="12" s="1"/>
  <c r="E110" i="12"/>
  <c r="H109" i="12"/>
  <c r="G109" i="12"/>
  <c r="D109" i="12"/>
  <c r="C109" i="12"/>
  <c r="B109" i="12"/>
  <c r="C108" i="12"/>
  <c r="C104" i="12" s="1"/>
  <c r="E107" i="12"/>
  <c r="F107" i="12" s="1"/>
  <c r="I107" i="12" s="1"/>
  <c r="E106" i="12"/>
  <c r="F106" i="12" s="1"/>
  <c r="I106" i="12" s="1"/>
  <c r="E105" i="12"/>
  <c r="F105" i="12" s="1"/>
  <c r="E103" i="12"/>
  <c r="F103" i="12" s="1"/>
  <c r="I103" i="12" s="1"/>
  <c r="E102" i="12"/>
  <c r="F102" i="12" s="1"/>
  <c r="I102" i="12" s="1"/>
  <c r="E101" i="12"/>
  <c r="F101" i="12" s="1"/>
  <c r="I101" i="12" s="1"/>
  <c r="E100" i="12"/>
  <c r="F100" i="12" s="1"/>
  <c r="I100" i="12" s="1"/>
  <c r="E99" i="12"/>
  <c r="H98" i="12"/>
  <c r="H96" i="12" s="1"/>
  <c r="G98" i="12"/>
  <c r="G96" i="12" s="1"/>
  <c r="D98" i="12"/>
  <c r="D96" i="12" s="1"/>
  <c r="C98" i="12"/>
  <c r="C96" i="12" s="1"/>
  <c r="B98" i="12"/>
  <c r="B96" i="12" s="1"/>
  <c r="E97" i="12"/>
  <c r="F97" i="12" s="1"/>
  <c r="I97" i="12" s="1"/>
  <c r="E95" i="12"/>
  <c r="F95" i="12" s="1"/>
  <c r="I95" i="12" s="1"/>
  <c r="E94" i="12"/>
  <c r="F94" i="12" s="1"/>
  <c r="H93" i="12"/>
  <c r="G93" i="12"/>
  <c r="G91" i="12" s="1"/>
  <c r="D93" i="12"/>
  <c r="D91" i="12" s="1"/>
  <c r="C93" i="12"/>
  <c r="C91" i="12" s="1"/>
  <c r="B93" i="12"/>
  <c r="E92" i="12"/>
  <c r="H91" i="12"/>
  <c r="B91" i="12"/>
  <c r="E90" i="12"/>
  <c r="F90" i="12" s="1"/>
  <c r="I90" i="12" s="1"/>
  <c r="E89" i="12"/>
  <c r="H88" i="12"/>
  <c r="G88" i="12"/>
  <c r="D88" i="12"/>
  <c r="C88" i="12"/>
  <c r="B88" i="12"/>
  <c r="E87" i="12"/>
  <c r="F87" i="12" s="1"/>
  <c r="I87" i="12" s="1"/>
  <c r="E86" i="12"/>
  <c r="H85" i="12"/>
  <c r="G85" i="12"/>
  <c r="D85" i="12"/>
  <c r="C85" i="12"/>
  <c r="B85" i="12"/>
  <c r="H84" i="12"/>
  <c r="F83" i="12"/>
  <c r="I83" i="12" s="1"/>
  <c r="E83" i="12"/>
  <c r="E82" i="12"/>
  <c r="F82" i="12" s="1"/>
  <c r="I82" i="12" s="1"/>
  <c r="E81" i="12"/>
  <c r="F81" i="12" s="1"/>
  <c r="H80" i="12"/>
  <c r="G80" i="12"/>
  <c r="D80" i="12"/>
  <c r="D77" i="12" s="1"/>
  <c r="C80" i="12"/>
  <c r="C77" i="12" s="1"/>
  <c r="B80" i="12"/>
  <c r="E79" i="12"/>
  <c r="F79" i="12" s="1"/>
  <c r="I79" i="12" s="1"/>
  <c r="E78" i="12"/>
  <c r="F78" i="12" s="1"/>
  <c r="H77" i="12"/>
  <c r="G77" i="12"/>
  <c r="B77" i="12"/>
  <c r="E76" i="12"/>
  <c r="F76" i="12" s="1"/>
  <c r="I76" i="12" s="1"/>
  <c r="F75" i="12"/>
  <c r="I75" i="12" s="1"/>
  <c r="E75" i="12"/>
  <c r="E74" i="12"/>
  <c r="H73" i="12"/>
  <c r="H71" i="12" s="1"/>
  <c r="H68" i="12" s="1"/>
  <c r="G73" i="12"/>
  <c r="G71" i="12" s="1"/>
  <c r="G68" i="12" s="1"/>
  <c r="D73" i="12"/>
  <c r="D71" i="12" s="1"/>
  <c r="D68" i="12" s="1"/>
  <c r="C73" i="12"/>
  <c r="B73" i="12"/>
  <c r="B71" i="12" s="1"/>
  <c r="B68" i="12" s="1"/>
  <c r="F72" i="12"/>
  <c r="E72" i="12"/>
  <c r="C71" i="12"/>
  <c r="E70" i="12"/>
  <c r="F70" i="12" s="1"/>
  <c r="I70" i="12" s="1"/>
  <c r="E69" i="12"/>
  <c r="F69" i="12" s="1"/>
  <c r="C68" i="12"/>
  <c r="E67" i="12"/>
  <c r="F67" i="12" s="1"/>
  <c r="I67" i="12" s="1"/>
  <c r="E66" i="12"/>
  <c r="F66" i="12" s="1"/>
  <c r="I66" i="12" s="1"/>
  <c r="E65" i="12"/>
  <c r="F65" i="12" s="1"/>
  <c r="I65" i="12" s="1"/>
  <c r="E64" i="12"/>
  <c r="F64" i="12" s="1"/>
  <c r="H63" i="12"/>
  <c r="G63" i="12"/>
  <c r="D63" i="12"/>
  <c r="C63" i="12"/>
  <c r="B63" i="12"/>
  <c r="E62" i="12"/>
  <c r="F62" i="12" s="1"/>
  <c r="I62" i="12" s="1"/>
  <c r="E61" i="12"/>
  <c r="F61" i="12" s="1"/>
  <c r="I61" i="12" s="1"/>
  <c r="E60" i="12"/>
  <c r="F60" i="12" s="1"/>
  <c r="I60" i="12" s="1"/>
  <c r="E59" i="12"/>
  <c r="F59" i="12" s="1"/>
  <c r="H58" i="12"/>
  <c r="G58" i="12"/>
  <c r="D58" i="12"/>
  <c r="D57" i="12" s="1"/>
  <c r="D56" i="12" s="1"/>
  <c r="C58" i="12"/>
  <c r="C57" i="12" s="1"/>
  <c r="C56" i="12" s="1"/>
  <c r="B58" i="12"/>
  <c r="E54" i="12"/>
  <c r="F54" i="12" s="1"/>
  <c r="I54" i="12" s="1"/>
  <c r="E53" i="12"/>
  <c r="F53" i="12" s="1"/>
  <c r="I53" i="12" s="1"/>
  <c r="E52" i="12"/>
  <c r="H51" i="12"/>
  <c r="G51" i="12"/>
  <c r="G48" i="12" s="1"/>
  <c r="D51" i="12"/>
  <c r="D48" i="12" s="1"/>
  <c r="C51" i="12"/>
  <c r="B51" i="12"/>
  <c r="B48" i="12" s="1"/>
  <c r="E50" i="12"/>
  <c r="F50" i="12" s="1"/>
  <c r="I50" i="12" s="1"/>
  <c r="E49" i="12"/>
  <c r="H48" i="12"/>
  <c r="C48" i="12"/>
  <c r="E47" i="12"/>
  <c r="F47" i="12" s="1"/>
  <c r="I47" i="12" s="1"/>
  <c r="E46" i="12"/>
  <c r="F46" i="12" s="1"/>
  <c r="I46" i="12" s="1"/>
  <c r="E45" i="12"/>
  <c r="F45" i="12" s="1"/>
  <c r="I45" i="12" s="1"/>
  <c r="H44" i="12"/>
  <c r="G44" i="12"/>
  <c r="G43" i="12" s="1"/>
  <c r="D44" i="12"/>
  <c r="C44" i="12"/>
  <c r="B44" i="12"/>
  <c r="B43" i="12" s="1"/>
  <c r="H43" i="12"/>
  <c r="D43" i="12"/>
  <c r="C43" i="12"/>
  <c r="E42" i="12"/>
  <c r="F42" i="12" s="1"/>
  <c r="I42" i="12" s="1"/>
  <c r="E41" i="12"/>
  <c r="F41" i="12" s="1"/>
  <c r="F40" i="12" s="1"/>
  <c r="H40" i="12"/>
  <c r="G40" i="12"/>
  <c r="D40" i="12"/>
  <c r="C40" i="12"/>
  <c r="B40" i="12"/>
  <c r="B34" i="12" s="1"/>
  <c r="E39" i="12"/>
  <c r="F39" i="12" s="1"/>
  <c r="I39" i="12" s="1"/>
  <c r="E38" i="12"/>
  <c r="F38" i="12" s="1"/>
  <c r="I38" i="12" s="1"/>
  <c r="H37" i="12"/>
  <c r="G37" i="12"/>
  <c r="D37" i="12"/>
  <c r="C37" i="12"/>
  <c r="C34" i="12" s="1"/>
  <c r="C33" i="12" s="1"/>
  <c r="B37" i="12"/>
  <c r="E36" i="12"/>
  <c r="F36" i="12" s="1"/>
  <c r="I36" i="12" s="1"/>
  <c r="E35" i="12"/>
  <c r="F35" i="12" s="1"/>
  <c r="H34" i="12"/>
  <c r="H33" i="12" s="1"/>
  <c r="E32" i="12"/>
  <c r="F32" i="12" s="1"/>
  <c r="I32" i="12" s="1"/>
  <c r="E31" i="12"/>
  <c r="F31" i="12" s="1"/>
  <c r="I31" i="12" s="1"/>
  <c r="I30" i="12" s="1"/>
  <c r="H30" i="12"/>
  <c r="H26" i="12" s="1"/>
  <c r="G30" i="12"/>
  <c r="G26" i="12" s="1"/>
  <c r="D30" i="12"/>
  <c r="C30" i="12"/>
  <c r="C26" i="12" s="1"/>
  <c r="B30" i="12"/>
  <c r="B26" i="12" s="1"/>
  <c r="E29" i="12"/>
  <c r="F29" i="12" s="1"/>
  <c r="I29" i="12" s="1"/>
  <c r="E28" i="12"/>
  <c r="F28" i="12" s="1"/>
  <c r="I28" i="12" s="1"/>
  <c r="E27" i="12"/>
  <c r="D26" i="12"/>
  <c r="E24" i="12"/>
  <c r="F24" i="12" s="1"/>
  <c r="I24" i="12" s="1"/>
  <c r="E23" i="12"/>
  <c r="F23" i="12" s="1"/>
  <c r="I23" i="12" s="1"/>
  <c r="E22" i="12"/>
  <c r="F22" i="12" s="1"/>
  <c r="I22" i="12" s="1"/>
  <c r="E21" i="12"/>
  <c r="F21" i="12" s="1"/>
  <c r="I21" i="12" s="1"/>
  <c r="E20" i="12"/>
  <c r="F20" i="12" s="1"/>
  <c r="I20" i="12" s="1"/>
  <c r="E19" i="12"/>
  <c r="F19" i="12" s="1"/>
  <c r="H18" i="12"/>
  <c r="H17" i="12" s="1"/>
  <c r="G18" i="12"/>
  <c r="G16" i="12" s="1"/>
  <c r="D18" i="12"/>
  <c r="D17" i="12" s="1"/>
  <c r="C18" i="12"/>
  <c r="C16" i="12" s="1"/>
  <c r="B18" i="12"/>
  <c r="B17" i="12" s="1"/>
  <c r="D33" i="12" l="1"/>
  <c r="D25" i="12" s="1"/>
  <c r="H25" i="12"/>
  <c r="E44" i="12"/>
  <c r="E43" i="12" s="1"/>
  <c r="B57" i="12"/>
  <c r="B56" i="12" s="1"/>
  <c r="H57" i="12"/>
  <c r="H56" i="12" s="1"/>
  <c r="H55" i="12" s="1"/>
  <c r="E93" i="12"/>
  <c r="D128" i="12"/>
  <c r="H137" i="12"/>
  <c r="H135" i="12" s="1"/>
  <c r="E155" i="12"/>
  <c r="E152" i="12" s="1"/>
  <c r="E179" i="12"/>
  <c r="G17" i="12"/>
  <c r="B16" i="12"/>
  <c r="E37" i="12"/>
  <c r="D34" i="12"/>
  <c r="B108" i="12"/>
  <c r="B104" i="12" s="1"/>
  <c r="D162" i="12"/>
  <c r="D160" i="12" s="1"/>
  <c r="B197" i="12"/>
  <c r="B194" i="12" s="1"/>
  <c r="E214" i="12"/>
  <c r="H16" i="12"/>
  <c r="G34" i="12"/>
  <c r="G33" i="12" s="1"/>
  <c r="G25" i="12" s="1"/>
  <c r="D84" i="12"/>
  <c r="D119" i="12"/>
  <c r="D185" i="12"/>
  <c r="D173" i="12" s="1"/>
  <c r="D108" i="12"/>
  <c r="D104" i="12" s="1"/>
  <c r="E206" i="12"/>
  <c r="C17" i="12"/>
  <c r="E80" i="12"/>
  <c r="E77" i="12" s="1"/>
  <c r="E178" i="12"/>
  <c r="E30" i="12"/>
  <c r="E26" i="12" s="1"/>
  <c r="B173" i="12"/>
  <c r="F180" i="12"/>
  <c r="F179" i="12" s="1"/>
  <c r="F178" i="12" s="1"/>
  <c r="F173" i="12" s="1"/>
  <c r="E189" i="12"/>
  <c r="H197" i="12"/>
  <c r="H194" i="12" s="1"/>
  <c r="H205" i="12"/>
  <c r="E40" i="12"/>
  <c r="E34" i="12" s="1"/>
  <c r="C119" i="12"/>
  <c r="E186" i="12"/>
  <c r="F187" i="12"/>
  <c r="F186" i="12" s="1"/>
  <c r="F185" i="12" s="1"/>
  <c r="C197" i="12"/>
  <c r="C194" i="12" s="1"/>
  <c r="F199" i="12"/>
  <c r="E198" i="12"/>
  <c r="G57" i="12"/>
  <c r="G56" i="12" s="1"/>
  <c r="G55" i="12" s="1"/>
  <c r="B84" i="12"/>
  <c r="G84" i="12"/>
  <c r="H108" i="12"/>
  <c r="H104" i="12" s="1"/>
  <c r="B119" i="12"/>
  <c r="H128" i="12"/>
  <c r="H119" i="12" s="1"/>
  <c r="G178" i="12"/>
  <c r="C25" i="12"/>
  <c r="C15" i="12" s="1"/>
  <c r="B33" i="12"/>
  <c r="B25" i="12" s="1"/>
  <c r="E63" i="12"/>
  <c r="C84" i="12"/>
  <c r="F112" i="12"/>
  <c r="E148" i="12"/>
  <c r="E145" i="12" s="1"/>
  <c r="E175" i="12"/>
  <c r="G185" i="12"/>
  <c r="E212" i="12"/>
  <c r="F18" i="12"/>
  <c r="I19" i="12"/>
  <c r="I18" i="12" s="1"/>
  <c r="I37" i="12"/>
  <c r="I44" i="12"/>
  <c r="I43" i="12" s="1"/>
  <c r="C55" i="12"/>
  <c r="D55" i="12"/>
  <c r="E109" i="12"/>
  <c r="F110" i="12"/>
  <c r="E123" i="12"/>
  <c r="E122" i="12" s="1"/>
  <c r="E120" i="12" s="1"/>
  <c r="F124" i="12"/>
  <c r="F134" i="12"/>
  <c r="I134" i="12" s="1"/>
  <c r="E132" i="12"/>
  <c r="E128" i="12" s="1"/>
  <c r="E18" i="12"/>
  <c r="F27" i="12"/>
  <c r="F30" i="12"/>
  <c r="I35" i="12"/>
  <c r="F37" i="12"/>
  <c r="F34" i="12" s="1"/>
  <c r="I41" i="12"/>
  <c r="I40" i="12" s="1"/>
  <c r="F44" i="12"/>
  <c r="F43" i="12" s="1"/>
  <c r="E58" i="12"/>
  <c r="E57" i="12" s="1"/>
  <c r="E56" i="12" s="1"/>
  <c r="F63" i="12"/>
  <c r="I64" i="12"/>
  <c r="I63" i="12" s="1"/>
  <c r="I69" i="12"/>
  <c r="I72" i="12"/>
  <c r="F80" i="12"/>
  <c r="F77" i="12" s="1"/>
  <c r="I81" i="12"/>
  <c r="I80" i="12" s="1"/>
  <c r="I105" i="12"/>
  <c r="I113" i="12"/>
  <c r="I112" i="12" s="1"/>
  <c r="G119" i="12"/>
  <c r="E141" i="12"/>
  <c r="E138" i="12" s="1"/>
  <c r="F142" i="12"/>
  <c r="I176" i="12"/>
  <c r="I175" i="12" s="1"/>
  <c r="F175" i="12"/>
  <c r="G173" i="12"/>
  <c r="I207" i="12"/>
  <c r="F49" i="12"/>
  <c r="F52" i="12"/>
  <c r="E51" i="12"/>
  <c r="E48" i="12" s="1"/>
  <c r="B55" i="12"/>
  <c r="I78" i="12"/>
  <c r="F89" i="12"/>
  <c r="E88" i="12"/>
  <c r="E91" i="12"/>
  <c r="F92" i="12"/>
  <c r="E98" i="12"/>
  <c r="E96" i="12" s="1"/>
  <c r="F99" i="12"/>
  <c r="F166" i="12"/>
  <c r="I166" i="12" s="1"/>
  <c r="I163" i="12" s="1"/>
  <c r="E163" i="12"/>
  <c r="F171" i="12"/>
  <c r="I171" i="12" s="1"/>
  <c r="E168" i="12"/>
  <c r="I183" i="12"/>
  <c r="I182" i="12" s="1"/>
  <c r="F182" i="12"/>
  <c r="F203" i="12"/>
  <c r="I203" i="12" s="1"/>
  <c r="E201" i="12"/>
  <c r="E197" i="12" s="1"/>
  <c r="E194" i="12" s="1"/>
  <c r="D16" i="12"/>
  <c r="E73" i="12"/>
  <c r="E71" i="12" s="1"/>
  <c r="E68" i="12" s="1"/>
  <c r="F74" i="12"/>
  <c r="E85" i="12"/>
  <c r="F86" i="12"/>
  <c r="F58" i="12"/>
  <c r="F57" i="12" s="1"/>
  <c r="F56" i="12" s="1"/>
  <c r="I59" i="12"/>
  <c r="I58" i="12" s="1"/>
  <c r="I57" i="12" s="1"/>
  <c r="I56" i="12" s="1"/>
  <c r="F93" i="12"/>
  <c r="I94" i="12"/>
  <c r="I93" i="12" s="1"/>
  <c r="C173" i="12"/>
  <c r="I190" i="12"/>
  <c r="I189" i="12" s="1"/>
  <c r="F189" i="12"/>
  <c r="D205" i="12"/>
  <c r="E112" i="12"/>
  <c r="F153" i="12"/>
  <c r="I161" i="12"/>
  <c r="F168" i="12"/>
  <c r="I180" i="12"/>
  <c r="I179" i="12" s="1"/>
  <c r="F198" i="12"/>
  <c r="I199" i="12"/>
  <c r="I198" i="12" s="1"/>
  <c r="I209" i="12"/>
  <c r="I208" i="12" s="1"/>
  <c r="F208" i="12"/>
  <c r="F206" i="12" s="1"/>
  <c r="F226" i="12"/>
  <c r="I226" i="12" s="1"/>
  <c r="E223" i="12"/>
  <c r="E222" i="12" s="1"/>
  <c r="E220" i="12" s="1"/>
  <c r="B137" i="12"/>
  <c r="B135" i="12" s="1"/>
  <c r="I146" i="12"/>
  <c r="F148" i="12"/>
  <c r="F145" i="12" s="1"/>
  <c r="I149" i="12"/>
  <c r="I148" i="12" s="1"/>
  <c r="H159" i="12"/>
  <c r="H118" i="12" s="1"/>
  <c r="I168" i="12"/>
  <c r="G205" i="12"/>
  <c r="B205" i="12"/>
  <c r="E210" i="12"/>
  <c r="F211" i="12"/>
  <c r="F212" i="12"/>
  <c r="I213" i="12"/>
  <c r="I212" i="12" s="1"/>
  <c r="I218" i="12"/>
  <c r="I217" i="12" s="1"/>
  <c r="I216" i="12" s="1"/>
  <c r="F217" i="12"/>
  <c r="F216" i="12" s="1"/>
  <c r="F214" i="12" s="1"/>
  <c r="F130" i="12"/>
  <c r="I133" i="12"/>
  <c r="G137" i="12"/>
  <c r="G135" i="12" s="1"/>
  <c r="F155" i="12"/>
  <c r="I195" i="12"/>
  <c r="I202" i="12"/>
  <c r="C205" i="12"/>
  <c r="C159" i="12" s="1"/>
  <c r="C118" i="12" s="1"/>
  <c r="I215" i="12"/>
  <c r="I221" i="12"/>
  <c r="I224" i="12"/>
  <c r="E173" i="12" l="1"/>
  <c r="I162" i="12"/>
  <c r="E185" i="12"/>
  <c r="D159" i="12"/>
  <c r="D118" i="12" s="1"/>
  <c r="D229" i="12" s="1"/>
  <c r="I178" i="12"/>
  <c r="I132" i="12"/>
  <c r="B159" i="12"/>
  <c r="B118" i="12" s="1"/>
  <c r="F132" i="12"/>
  <c r="I187" i="12"/>
  <c r="I186" i="12" s="1"/>
  <c r="I185" i="12" s="1"/>
  <c r="I173" i="12" s="1"/>
  <c r="E33" i="12"/>
  <c r="E25" i="12" s="1"/>
  <c r="G15" i="12"/>
  <c r="F223" i="12"/>
  <c r="F222" i="12" s="1"/>
  <c r="F220" i="12" s="1"/>
  <c r="B15" i="12"/>
  <c r="B229" i="12" s="1"/>
  <c r="E137" i="12"/>
  <c r="E135" i="12" s="1"/>
  <c r="I223" i="12"/>
  <c r="I222" i="12" s="1"/>
  <c r="I220" i="12" s="1"/>
  <c r="I145" i="12"/>
  <c r="E205" i="12"/>
  <c r="D15" i="12"/>
  <c r="I77" i="12"/>
  <c r="I34" i="12"/>
  <c r="H15" i="12"/>
  <c r="H229" i="12" s="1"/>
  <c r="I74" i="12"/>
  <c r="I73" i="12" s="1"/>
  <c r="F73" i="12"/>
  <c r="F71" i="12" s="1"/>
  <c r="F68" i="12" s="1"/>
  <c r="I89" i="12"/>
  <c r="I88" i="12" s="1"/>
  <c r="F88" i="12"/>
  <c r="E119" i="12"/>
  <c r="I17" i="12"/>
  <c r="I16" i="12"/>
  <c r="F201" i="12"/>
  <c r="F163" i="12"/>
  <c r="F162" i="12" s="1"/>
  <c r="F160" i="12" s="1"/>
  <c r="I92" i="12"/>
  <c r="I91" i="12" s="1"/>
  <c r="F91" i="12"/>
  <c r="I52" i="12"/>
  <c r="I51" i="12" s="1"/>
  <c r="F51" i="12"/>
  <c r="F48" i="12" s="1"/>
  <c r="F33" i="12" s="1"/>
  <c r="I142" i="12"/>
  <c r="I141" i="12" s="1"/>
  <c r="I138" i="12" s="1"/>
  <c r="F141" i="12"/>
  <c r="F138" i="12" s="1"/>
  <c r="I110" i="12"/>
  <c r="I109" i="12" s="1"/>
  <c r="I108" i="12" s="1"/>
  <c r="I104" i="12" s="1"/>
  <c r="F109" i="12"/>
  <c r="F108" i="12" s="1"/>
  <c r="F104" i="12" s="1"/>
  <c r="F17" i="12"/>
  <c r="F16" i="12"/>
  <c r="I201" i="12"/>
  <c r="I197" i="12" s="1"/>
  <c r="I194" i="12" s="1"/>
  <c r="I211" i="12"/>
  <c r="I210" i="12" s="1"/>
  <c r="F210" i="12"/>
  <c r="F205" i="12" s="1"/>
  <c r="I160" i="12"/>
  <c r="I86" i="12"/>
  <c r="I85" i="12" s="1"/>
  <c r="F85" i="12"/>
  <c r="I49" i="12"/>
  <c r="I48" i="12" s="1"/>
  <c r="G159" i="12"/>
  <c r="G118" i="12" s="1"/>
  <c r="G229" i="12" s="1"/>
  <c r="I71" i="12"/>
  <c r="I68" i="12" s="1"/>
  <c r="I27" i="12"/>
  <c r="I26" i="12" s="1"/>
  <c r="F26" i="12"/>
  <c r="E108" i="12"/>
  <c r="E104" i="12" s="1"/>
  <c r="C229" i="12"/>
  <c r="I153" i="12"/>
  <c r="I152" i="12" s="1"/>
  <c r="F152" i="12"/>
  <c r="I206" i="12"/>
  <c r="I214" i="12"/>
  <c r="I130" i="12"/>
  <c r="I129" i="12" s="1"/>
  <c r="I128" i="12" s="1"/>
  <c r="F129" i="12"/>
  <c r="F197" i="12"/>
  <c r="F194" i="12" s="1"/>
  <c r="E84" i="12"/>
  <c r="E55" i="12" s="1"/>
  <c r="E162" i="12"/>
  <c r="E160" i="12" s="1"/>
  <c r="I99" i="12"/>
  <c r="I98" i="12" s="1"/>
  <c r="I96" i="12" s="1"/>
  <c r="F98" i="12"/>
  <c r="F96" i="12" s="1"/>
  <c r="E17" i="12"/>
  <c r="E16" i="12"/>
  <c r="I124" i="12"/>
  <c r="I123" i="12" s="1"/>
  <c r="I122" i="12" s="1"/>
  <c r="I120" i="12" s="1"/>
  <c r="I119" i="12" s="1"/>
  <c r="F123" i="12"/>
  <c r="F122" i="12" s="1"/>
  <c r="F120" i="12" s="1"/>
  <c r="F128" i="12" l="1"/>
  <c r="F119" i="12" s="1"/>
  <c r="I84" i="12"/>
  <c r="I55" i="12" s="1"/>
  <c r="E159" i="12"/>
  <c r="I33" i="12"/>
  <c r="F84" i="12"/>
  <c r="F55" i="12" s="1"/>
  <c r="F159" i="12"/>
  <c r="E15" i="12"/>
  <c r="I205" i="12"/>
  <c r="I159" i="12" s="1"/>
  <c r="F25" i="12"/>
  <c r="F137" i="12"/>
  <c r="F135" i="12" s="1"/>
  <c r="E118" i="12"/>
  <c r="I25" i="12"/>
  <c r="I137" i="12"/>
  <c r="I135" i="12" s="1"/>
  <c r="F15" i="12" l="1"/>
  <c r="I15" i="12"/>
  <c r="E229" i="12"/>
  <c r="I118" i="12"/>
  <c r="I229" i="12" s="1"/>
  <c r="F118" i="12"/>
  <c r="F229" i="12" s="1"/>
</calcChain>
</file>

<file path=xl/sharedStrings.xml><?xml version="1.0" encoding="utf-8"?>
<sst xmlns="http://schemas.openxmlformats.org/spreadsheetml/2006/main" count="238" uniqueCount="164">
  <si>
    <t>Transac- ciones</t>
  </si>
  <si>
    <t>Posición al inicio</t>
  </si>
  <si>
    <t>Primer trimestre</t>
  </si>
  <si>
    <t>Partida</t>
  </si>
  <si>
    <t>(en millones de balboas)</t>
  </si>
  <si>
    <t>Posición al final</t>
  </si>
  <si>
    <t>NOTA: La diferencia que se observe entre el total y los parciales se debe al redondeo.</t>
  </si>
  <si>
    <t>(E) Cifras estimadas.</t>
  </si>
  <si>
    <t>I.  Activos</t>
  </si>
  <si>
    <t xml:space="preserve">  1.  Inversión directa en el extranjero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</si>
  <si>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</si>
  <si>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</si>
  <si>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</si>
  <si>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</si>
  <si>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</si>
  <si>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</si>
  <si>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</si>
  <si>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</si>
  <si>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</si>
  <si>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</si>
  <si>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</si>
  <si>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</si>
  <si>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</si>
  <si>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</si>
  <si>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</si>
  <si>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</si>
  <si>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</si>
  <si>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</si>
  <si>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</si>
  <si>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</si>
  <si>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</si>
  <si>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</si>
  <si>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</si>
  <si>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</si>
  <si>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</si>
  <si>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</si>
  <si>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</si>
  <si>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</si>
  <si>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</si>
  <si>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</si>
  <si>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</si>
  <si>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</si>
  <si>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</si>
  <si>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</si>
  <si>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</si>
  <si>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</si>
  <si>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</si>
  <si>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</si>
  <si>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</si>
  <si>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</si>
  <si>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</si>
  <si>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</si>
  <si>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</si>
  <si>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</si>
  <si>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</si>
  <si>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</si>
  <si>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</si>
  <si>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</si>
  <si>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3.1.4  Otros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</si>
  <si>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</si>
  <si>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</si>
  <si>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</si>
  <si>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</si>
  <si>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</si>
  <si>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</si>
  <si>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</si>
  <si>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</si>
  <si>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</si>
  <si>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</si>
  <si>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</si>
  <si>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</si>
  <si>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</si>
  <si>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</si>
  <si>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</si>
  <si>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</si>
  <si>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</si>
  <si>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</si>
  <si>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</si>
  <si>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</si>
  <si>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</si>
  <si>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</si>
  <si>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</si>
  <si>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</si>
  <si>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</si>
  <si>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</si>
  <si>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</si>
  <si>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</si>
  <si>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</si>
  <si>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</si>
  <si>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</si>
  <si>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Bancos de licencia general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</si>
  <si>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</si>
  <si>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</si>
  <si>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</si>
  <si>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</si>
  <si>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</si>
  <si>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</si>
  <si>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</si>
  <si>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</si>
  <si>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</si>
  <si>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</si>
  <si>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</si>
  <si>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</si>
  <si>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</si>
  <si>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</si>
  <si>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</si>
  <si>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</si>
  <si>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</si>
  <si>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</si>
  <si>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inversión de cartera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</si>
  <si>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</si>
  <si>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</si>
  <si>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</si>
  <si>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</si>
  <si>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</si>
  <si>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</si>
  <si>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</si>
  <si>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</si>
  <si>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</si>
  <si>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</si>
  <si>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</si>
  <si>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</si>
  <si>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</si>
  <si>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</si>
  <si>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</si>
  <si>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</si>
  <si>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</si>
  <si>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</si>
  <si>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</si>
  <si>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</si>
  <si>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</si>
  <si>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</si>
  <si>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</si>
  <si>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</si>
  <si>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</si>
  <si>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</si>
  <si>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</si>
  <si>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</si>
  <si>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</si>
  <si>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</si>
  <si>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</si>
  <si>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</si>
  <si>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</si>
  <si>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</si>
  <si>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</si>
  <si>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</si>
  <si>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</si>
  <si>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</si>
  <si>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</si>
  <si>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</si>
  <si>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</si>
  <si>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>Cuadro 7. COMPONENTES NORMALIZADOS DE LA POSICIÓN DE INVERSIÓN INTERNACIONAL</t>
  </si>
  <si>
    <t xml:space="preserve">       1.1.1  Acciones y utilidades reinvertidas</t>
  </si>
  <si>
    <t xml:space="preserve">                3.1.3.2  Gobierno general</t>
  </si>
  <si>
    <t>Otras variaciones</t>
  </si>
  <si>
    <t>Segundo trimestre</t>
  </si>
  <si>
    <t>2018 (E)</t>
  </si>
  <si>
    <t>Componentes normalizados de la Posición</t>
  </si>
  <si>
    <t>de inversión internacional</t>
  </si>
  <si>
    <t>0.0 Cuando la cantidad es menor a la mitad de la unidad o fracción decimal adoptada para la expresión del dato.</t>
  </si>
  <si>
    <t>República de Panamá</t>
  </si>
  <si>
    <t>CONTRALORÍA GENERAL DE LA REPÚBLICA</t>
  </si>
  <si>
    <t>Instituto Nacional de Estadística y Censo</t>
  </si>
  <si>
    <t>EN LA RÉPUBLICA, SEGÚN PARTIDA: PRIMER SEMESTRE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</si>
</sst>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0" xfId="0" applyFont="1" applyFill="1" applyProtection="1"/>
    <xf numFmtId="164" fontId="1" fillId="0" borderId="5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0" borderId="5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1" fillId="0" borderId="4" xfId="0" quotePrefix="1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/>
    <xf numFmtId="164" fontId="1" fillId="0" borderId="2" xfId="0" applyNumberFormat="1" applyFont="1" applyFill="1" applyBorder="1" applyProtection="1"/>
    <xf numFmtId="164" fontId="1" fillId="0" borderId="3" xfId="0" applyNumberFormat="1" applyFont="1" applyFill="1" applyBorder="1" applyProtection="1"/>
    <xf numFmtId="0" fontId="1" fillId="0" borderId="0" xfId="0" applyFont="1" applyFill="1" applyAlignment="1"/>
    <xf numFmtId="164" fontId="1" fillId="0" borderId="9" xfId="0" applyNumberFormat="1" applyFont="1" applyFill="1" applyBorder="1" applyProtection="1"/>
    <xf numFmtId="0" fontId="2" fillId="0" borderId="0" xfId="0" applyFont="1" applyFill="1"/>
    <xf numFmtId="0" fontId="2" fillId="2" borderId="1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 applyProtection="1"/>
    <xf numFmtId="164" fontId="2" fillId="0" borderId="5" xfId="0" applyNumberFormat="1" applyFont="1" applyFill="1" applyBorder="1" applyAlignment="1" applyProtection="1">
      <alignment horizontal="right"/>
    </xf>
    <xf numFmtId="0" fontId="2" fillId="0" borderId="4" xfId="0" quotePrefix="1" applyNumberFormat="1" applyFont="1" applyFill="1" applyBorder="1" applyAlignment="1" applyProtection="1"/>
    <xf numFmtId="164" fontId="2" fillId="0" borderId="5" xfId="0" applyNumberFormat="1" applyFont="1" applyFill="1" applyBorder="1" applyProtection="1"/>
    <xf numFmtId="164" fontId="2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4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B14" sqref="B14"/>
    </sheetView>
  </sheetViews>
  <sheetFormatPr baseColWidth="10" defaultRowHeight="12.75" customHeight="1" x14ac:dyDescent="0.2"/>
  <cols>
    <col min="1" max="1" width="60.7109375" style="1" customWidth="1"/>
    <col min="2" max="3" width="10.7109375" style="1" customWidth="1"/>
    <col min="4" max="4" width="11.7109375" style="1" customWidth="1"/>
    <col min="5" max="7" width="10.7109375" style="1" customWidth="1"/>
    <col min="8" max="8" width="11.7109375" style="1" customWidth="1"/>
    <col min="9" max="9" width="10.7109375" style="1" customWidth="1"/>
    <col min="10" max="16384" width="11.42578125" style="1"/>
  </cols>
  <sheetData>
    <row r="1" spans="1:9" ht="12.75" customHeight="1" x14ac:dyDescent="0.2">
      <c r="A1" s="27" t="s">
        <v>160</v>
      </c>
      <c r="B1" s="27"/>
      <c r="C1" s="27"/>
      <c r="D1" s="27"/>
      <c r="E1" s="27"/>
      <c r="F1" s="27"/>
      <c r="G1" s="27"/>
      <c r="H1" s="27"/>
      <c r="I1" s="27"/>
    </row>
    <row r="2" spans="1:9" ht="15.75" customHeight="1" x14ac:dyDescent="0.2">
      <c r="A2" s="27" t="s">
        <v>161</v>
      </c>
      <c r="B2" s="27"/>
      <c r="C2" s="27"/>
      <c r="D2" s="27"/>
      <c r="E2" s="27"/>
      <c r="F2" s="27"/>
      <c r="G2" s="27"/>
      <c r="H2" s="27"/>
      <c r="I2" s="27"/>
    </row>
    <row r="3" spans="1:9" ht="12.75" customHeight="1" x14ac:dyDescent="0.2">
      <c r="A3" s="27" t="s">
        <v>162</v>
      </c>
      <c r="B3" s="27"/>
      <c r="C3" s="27"/>
      <c r="D3" s="27"/>
      <c r="E3" s="27"/>
      <c r="F3" s="27"/>
      <c r="G3" s="27"/>
      <c r="H3" s="27"/>
      <c r="I3" s="27"/>
    </row>
    <row r="4" spans="1:9" s="16" customFormat="1" ht="15.75" customHeight="1" x14ac:dyDescent="0.2">
      <c r="A4" s="27" t="s">
        <v>151</v>
      </c>
      <c r="B4" s="27"/>
      <c r="C4" s="27"/>
      <c r="D4" s="27"/>
      <c r="E4" s="27"/>
      <c r="F4" s="27"/>
      <c r="G4" s="27"/>
      <c r="H4" s="27"/>
      <c r="I4" s="27"/>
    </row>
    <row r="5" spans="1:9" s="16" customFormat="1" ht="15.75" customHeight="1" x14ac:dyDescent="0.2">
      <c r="A5" s="27" t="s">
        <v>163</v>
      </c>
      <c r="B5" s="27"/>
      <c r="C5" s="27"/>
      <c r="D5" s="27"/>
      <c r="E5" s="27"/>
      <c r="F5" s="27"/>
      <c r="G5" s="27"/>
      <c r="H5" s="27"/>
      <c r="I5" s="27"/>
    </row>
    <row r="6" spans="1:9" ht="8.1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9" ht="12.75" customHeight="1" x14ac:dyDescent="0.2">
      <c r="A7" s="17"/>
      <c r="B7" s="28" t="s">
        <v>157</v>
      </c>
      <c r="C7" s="29"/>
      <c r="D7" s="29"/>
      <c r="E7" s="29"/>
      <c r="F7" s="29"/>
      <c r="G7" s="29"/>
      <c r="H7" s="29"/>
      <c r="I7" s="29"/>
    </row>
    <row r="8" spans="1:9" ht="12.75" customHeight="1" x14ac:dyDescent="0.2">
      <c r="A8" s="18"/>
      <c r="B8" s="30" t="s">
        <v>158</v>
      </c>
      <c r="C8" s="31"/>
      <c r="D8" s="31"/>
      <c r="E8" s="31"/>
      <c r="F8" s="31"/>
      <c r="G8" s="31"/>
      <c r="H8" s="31"/>
      <c r="I8" s="31"/>
    </row>
    <row r="9" spans="1:9" ht="12.75" customHeight="1" x14ac:dyDescent="0.2">
      <c r="A9" s="18"/>
      <c r="B9" s="32" t="s">
        <v>4</v>
      </c>
      <c r="C9" s="33"/>
      <c r="D9" s="33"/>
      <c r="E9" s="33"/>
      <c r="F9" s="33"/>
      <c r="G9" s="33"/>
      <c r="H9" s="33"/>
      <c r="I9" s="33"/>
    </row>
    <row r="10" spans="1:9" ht="12.75" customHeight="1" x14ac:dyDescent="0.2">
      <c r="A10" s="19" t="s">
        <v>3</v>
      </c>
      <c r="B10" s="34" t="s">
        <v>156</v>
      </c>
      <c r="C10" s="35"/>
      <c r="D10" s="35"/>
      <c r="E10" s="35"/>
      <c r="F10" s="35"/>
      <c r="G10" s="35"/>
      <c r="H10" s="35"/>
      <c r="I10" s="35"/>
    </row>
    <row r="11" spans="1:9" ht="12.75" customHeight="1" x14ac:dyDescent="0.2">
      <c r="A11" s="18"/>
      <c r="B11" s="36" t="s">
        <v>1</v>
      </c>
      <c r="C11" s="39" t="s">
        <v>2</v>
      </c>
      <c r="D11" s="40"/>
      <c r="E11" s="36" t="s">
        <v>5</v>
      </c>
      <c r="F11" s="36" t="s">
        <v>1</v>
      </c>
      <c r="G11" s="39" t="s">
        <v>155</v>
      </c>
      <c r="H11" s="40"/>
      <c r="I11" s="41" t="s">
        <v>5</v>
      </c>
    </row>
    <row r="12" spans="1:9" ht="12.75" customHeight="1" x14ac:dyDescent="0.2">
      <c r="A12" s="18"/>
      <c r="B12" s="37"/>
      <c r="C12" s="44" t="s">
        <v>0</v>
      </c>
      <c r="D12" s="44" t="s">
        <v>154</v>
      </c>
      <c r="E12" s="37"/>
      <c r="F12" s="37"/>
      <c r="G12" s="44" t="s">
        <v>0</v>
      </c>
      <c r="H12" s="44" t="s">
        <v>154</v>
      </c>
      <c r="I12" s="42"/>
    </row>
    <row r="13" spans="1:9" ht="12.75" customHeight="1" x14ac:dyDescent="0.2">
      <c r="A13" s="20"/>
      <c r="B13" s="38"/>
      <c r="C13" s="45"/>
      <c r="D13" s="45"/>
      <c r="E13" s="38"/>
      <c r="F13" s="38"/>
      <c r="G13" s="45"/>
      <c r="H13" s="45"/>
      <c r="I13" s="43"/>
    </row>
    <row r="14" spans="1:9" ht="6" customHeight="1" x14ac:dyDescent="0.2">
      <c r="A14" s="6"/>
      <c r="B14" s="12"/>
      <c r="C14" s="12"/>
      <c r="D14" s="12"/>
      <c r="E14" s="12"/>
      <c r="F14" s="12"/>
      <c r="G14" s="12"/>
      <c r="H14" s="12"/>
      <c r="I14" s="13"/>
    </row>
    <row r="15" spans="1:9" ht="15.95" customHeight="1" x14ac:dyDescent="0.2">
      <c r="A15" s="21" t="s">
        <v>8</v>
      </c>
      <c r="B15" s="24">
        <f>SUM(B16+B25+B55+B104)</f>
        <v>69247.3</v>
      </c>
      <c r="C15" s="24">
        <f>SUM(C16+C25+C55+C104)</f>
        <v>-795.1</v>
      </c>
      <c r="D15" s="24">
        <f t="shared" ref="D15:F15" si="0">SUM(D16+D25+D55+D104)</f>
        <v>10.199999999999999</v>
      </c>
      <c r="E15" s="24">
        <f t="shared" si="0"/>
        <v>68462.400000000009</v>
      </c>
      <c r="F15" s="24">
        <f t="shared" si="0"/>
        <v>68462.400000000009</v>
      </c>
      <c r="G15" s="24">
        <f>SUM(G16+G25+G55+G104)</f>
        <v>693.80000000000018</v>
      </c>
      <c r="H15" s="24">
        <f t="shared" ref="H15:I15" si="1">SUM(H16+H25+H55+H104)</f>
        <v>-25.099999999999998</v>
      </c>
      <c r="I15" s="25">
        <f t="shared" si="1"/>
        <v>69131.100000000006</v>
      </c>
    </row>
    <row r="16" spans="1:9" ht="15" customHeight="1" x14ac:dyDescent="0.2">
      <c r="A16" s="21" t="s">
        <v>9</v>
      </c>
      <c r="B16" s="24">
        <f>SUM(B18+B23)</f>
        <v>5193.199999999998</v>
      </c>
      <c r="C16" s="24">
        <f t="shared" ref="C16:I16" si="2">SUM(C18+C23)</f>
        <v>9.6999999999999993</v>
      </c>
      <c r="D16" s="24">
        <f t="shared" si="2"/>
        <v>-0.1</v>
      </c>
      <c r="E16" s="24">
        <f t="shared" si="2"/>
        <v>5202.7999999999984</v>
      </c>
      <c r="F16" s="24">
        <f t="shared" si="2"/>
        <v>5202.7999999999984</v>
      </c>
      <c r="G16" s="24">
        <f t="shared" si="2"/>
        <v>93.800000000000011</v>
      </c>
      <c r="H16" s="24">
        <f t="shared" si="2"/>
        <v>0</v>
      </c>
      <c r="I16" s="25">
        <f t="shared" si="2"/>
        <v>5296.5999999999985</v>
      </c>
    </row>
    <row r="17" spans="1:9" ht="15" customHeight="1" x14ac:dyDescent="0.2">
      <c r="A17" s="21" t="s">
        <v>152</v>
      </c>
      <c r="B17" s="24">
        <f>SUM(B18)</f>
        <v>5193.199999999998</v>
      </c>
      <c r="C17" s="24">
        <f t="shared" ref="C17:I17" si="3">SUM(C18)</f>
        <v>9.6999999999999993</v>
      </c>
      <c r="D17" s="24">
        <f t="shared" si="3"/>
        <v>-0.1</v>
      </c>
      <c r="E17" s="24">
        <f t="shared" si="3"/>
        <v>5202.7999999999984</v>
      </c>
      <c r="F17" s="24">
        <f t="shared" si="3"/>
        <v>5202.7999999999984</v>
      </c>
      <c r="G17" s="24">
        <f t="shared" si="3"/>
        <v>93.800000000000011</v>
      </c>
      <c r="H17" s="24">
        <f t="shared" si="3"/>
        <v>0</v>
      </c>
      <c r="I17" s="25">
        <f t="shared" si="3"/>
        <v>5296.5999999999985</v>
      </c>
    </row>
    <row r="18" spans="1:9" ht="14.1" customHeight="1" x14ac:dyDescent="0.2">
      <c r="A18" s="8" t="s">
        <v>10</v>
      </c>
      <c r="B18" s="3">
        <f>SUM(B19+B20+B21+B22)</f>
        <v>5193.199999999998</v>
      </c>
      <c r="C18" s="3">
        <f t="shared" ref="C18:I18" si="4">SUM(C19+C20+C21+C22)</f>
        <v>9.6999999999999993</v>
      </c>
      <c r="D18" s="3">
        <f t="shared" si="4"/>
        <v>-0.1</v>
      </c>
      <c r="E18" s="3">
        <f t="shared" si="4"/>
        <v>5202.7999999999984</v>
      </c>
      <c r="F18" s="3">
        <f t="shared" si="4"/>
        <v>5202.7999999999984</v>
      </c>
      <c r="G18" s="3">
        <f t="shared" si="4"/>
        <v>93.800000000000011</v>
      </c>
      <c r="H18" s="3">
        <f t="shared" si="4"/>
        <v>0</v>
      </c>
      <c r="I18" s="26">
        <f t="shared" si="4"/>
        <v>5296.5999999999985</v>
      </c>
    </row>
    <row r="19" spans="1:9" ht="12.95" customHeight="1" x14ac:dyDescent="0.2">
      <c r="A19" s="8" t="s">
        <v>11</v>
      </c>
      <c r="B19" s="3">
        <v>3070.5999999999985</v>
      </c>
      <c r="C19" s="3">
        <v>-6</v>
      </c>
      <c r="D19" s="3">
        <v>0</v>
      </c>
      <c r="E19" s="3">
        <f t="shared" ref="E19:E24" si="5">SUM(B19+C19+D19)</f>
        <v>3064.5999999999985</v>
      </c>
      <c r="F19" s="3">
        <f>SUM(E19)</f>
        <v>3064.5999999999985</v>
      </c>
      <c r="G19" s="3">
        <v>80.400000000000006</v>
      </c>
      <c r="H19" s="3">
        <v>0</v>
      </c>
      <c r="I19" s="26">
        <f t="shared" ref="I19:I24" si="6">SUM(F19+G19+H19)</f>
        <v>3144.9999999999986</v>
      </c>
    </row>
    <row r="20" spans="1:9" ht="12.95" customHeight="1" x14ac:dyDescent="0.2">
      <c r="A20" s="7" t="s">
        <v>12</v>
      </c>
      <c r="B20" s="3">
        <v>1413.0999999999995</v>
      </c>
      <c r="C20" s="3">
        <v>2.1</v>
      </c>
      <c r="D20" s="3">
        <v>-0.1</v>
      </c>
      <c r="E20" s="3">
        <f t="shared" si="5"/>
        <v>1415.0999999999995</v>
      </c>
      <c r="F20" s="3">
        <f>SUM(E20)</f>
        <v>1415.0999999999995</v>
      </c>
      <c r="G20" s="3">
        <v>1</v>
      </c>
      <c r="H20" s="3">
        <v>0</v>
      </c>
      <c r="I20" s="26">
        <f t="shared" si="6"/>
        <v>1416.0999999999995</v>
      </c>
    </row>
    <row r="21" spans="1:9" ht="12.95" customHeight="1" x14ac:dyDescent="0.2">
      <c r="A21" s="8" t="s">
        <v>13</v>
      </c>
      <c r="B21" s="3">
        <v>340.5</v>
      </c>
      <c r="C21" s="3">
        <v>13.6</v>
      </c>
      <c r="D21" s="3">
        <v>0</v>
      </c>
      <c r="E21" s="3">
        <f t="shared" si="5"/>
        <v>354.1</v>
      </c>
      <c r="F21" s="3">
        <f t="shared" ref="F21:F23" si="7">SUM(E21)</f>
        <v>354.1</v>
      </c>
      <c r="G21" s="3">
        <v>12.4</v>
      </c>
      <c r="H21" s="3">
        <v>0</v>
      </c>
      <c r="I21" s="26">
        <f t="shared" si="6"/>
        <v>366.5</v>
      </c>
    </row>
    <row r="22" spans="1:9" ht="12.95" customHeight="1" x14ac:dyDescent="0.2">
      <c r="A22" s="8" t="s">
        <v>14</v>
      </c>
      <c r="B22" s="3">
        <v>369</v>
      </c>
      <c r="C22" s="3">
        <v>0</v>
      </c>
      <c r="D22" s="3">
        <v>0</v>
      </c>
      <c r="E22" s="3">
        <f t="shared" si="5"/>
        <v>369</v>
      </c>
      <c r="F22" s="3">
        <f t="shared" si="7"/>
        <v>369</v>
      </c>
      <c r="G22" s="3">
        <v>0</v>
      </c>
      <c r="H22" s="3">
        <v>0</v>
      </c>
      <c r="I22" s="26">
        <f t="shared" si="6"/>
        <v>369</v>
      </c>
    </row>
    <row r="23" spans="1:9" ht="14.1" customHeight="1" x14ac:dyDescent="0.2">
      <c r="A23" s="7" t="s">
        <v>15</v>
      </c>
      <c r="B23" s="5">
        <v>0</v>
      </c>
      <c r="C23" s="5">
        <v>0</v>
      </c>
      <c r="D23" s="5">
        <v>0</v>
      </c>
      <c r="E23" s="3">
        <f t="shared" si="5"/>
        <v>0</v>
      </c>
      <c r="F23" s="3">
        <f t="shared" si="7"/>
        <v>0</v>
      </c>
      <c r="G23" s="5">
        <v>0</v>
      </c>
      <c r="H23" s="5">
        <v>0</v>
      </c>
      <c r="I23" s="26">
        <f t="shared" si="6"/>
        <v>0</v>
      </c>
    </row>
    <row r="24" spans="1:9" ht="15" customHeight="1" x14ac:dyDescent="0.2">
      <c r="A24" s="21" t="s">
        <v>16</v>
      </c>
      <c r="B24" s="22">
        <v>0</v>
      </c>
      <c r="C24" s="22">
        <v>0</v>
      </c>
      <c r="D24" s="22">
        <v>0</v>
      </c>
      <c r="E24" s="24">
        <f t="shared" si="5"/>
        <v>0</v>
      </c>
      <c r="F24" s="24">
        <f>SUM(E24)</f>
        <v>0</v>
      </c>
      <c r="G24" s="22">
        <v>0</v>
      </c>
      <c r="H24" s="22">
        <v>0</v>
      </c>
      <c r="I24" s="25">
        <f t="shared" si="6"/>
        <v>0</v>
      </c>
    </row>
    <row r="25" spans="1:9" ht="15" customHeight="1" x14ac:dyDescent="0.2">
      <c r="A25" s="21" t="s">
        <v>17</v>
      </c>
      <c r="B25" s="24">
        <f>SUM(B26+B33)</f>
        <v>12735.7</v>
      </c>
      <c r="C25" s="24">
        <f t="shared" ref="C25:I25" si="8">SUM(C26+C33)</f>
        <v>221.2</v>
      </c>
      <c r="D25" s="24">
        <f t="shared" si="8"/>
        <v>5.1999999999999993</v>
      </c>
      <c r="E25" s="24">
        <f t="shared" si="8"/>
        <v>12962.099999999999</v>
      </c>
      <c r="F25" s="24">
        <f t="shared" si="8"/>
        <v>12962.099999999999</v>
      </c>
      <c r="G25" s="24">
        <f t="shared" si="8"/>
        <v>678.50000000000011</v>
      </c>
      <c r="H25" s="24">
        <f t="shared" si="8"/>
        <v>-16.2</v>
      </c>
      <c r="I25" s="25">
        <f t="shared" si="8"/>
        <v>13624.399999999998</v>
      </c>
    </row>
    <row r="26" spans="1:9" ht="15" customHeight="1" x14ac:dyDescent="0.2">
      <c r="A26" s="21" t="s">
        <v>18</v>
      </c>
      <c r="B26" s="24">
        <f>SUM(B27+B28+B29+B30)</f>
        <v>908.4000000000002</v>
      </c>
      <c r="C26" s="24">
        <f t="shared" ref="C26:I26" si="9">SUM(C27+C28+C29+C30)</f>
        <v>0.70000000000000018</v>
      </c>
      <c r="D26" s="24">
        <f t="shared" si="9"/>
        <v>0</v>
      </c>
      <c r="E26" s="24">
        <f t="shared" si="9"/>
        <v>909.10000000000025</v>
      </c>
      <c r="F26" s="24">
        <f t="shared" si="9"/>
        <v>909.10000000000025</v>
      </c>
      <c r="G26" s="24">
        <f t="shared" si="9"/>
        <v>0.70000000000000018</v>
      </c>
      <c r="H26" s="24">
        <f t="shared" si="9"/>
        <v>0</v>
      </c>
      <c r="I26" s="25">
        <f t="shared" si="9"/>
        <v>909.80000000000018</v>
      </c>
    </row>
    <row r="27" spans="1:9" ht="14.1" customHeight="1" x14ac:dyDescent="0.2">
      <c r="A27" s="8" t="s">
        <v>19</v>
      </c>
      <c r="B27" s="5">
        <v>0</v>
      </c>
      <c r="C27" s="5">
        <v>0</v>
      </c>
      <c r="D27" s="5">
        <v>0</v>
      </c>
      <c r="E27" s="3">
        <f>SUM(B27+C27+D27)</f>
        <v>0</v>
      </c>
      <c r="F27" s="3">
        <f t="shared" ref="F27:F29" si="10">SUM(E27)</f>
        <v>0</v>
      </c>
      <c r="G27" s="5">
        <v>0</v>
      </c>
      <c r="H27" s="5">
        <v>0</v>
      </c>
      <c r="I27" s="26">
        <f>SUM(F27+G27+H27)</f>
        <v>0</v>
      </c>
    </row>
    <row r="28" spans="1:9" ht="14.1" customHeight="1" x14ac:dyDescent="0.2">
      <c r="A28" s="7" t="s">
        <v>20</v>
      </c>
      <c r="B28" s="3">
        <v>66.899999999999991</v>
      </c>
      <c r="C28" s="3">
        <v>-1.4</v>
      </c>
      <c r="D28" s="3">
        <v>0</v>
      </c>
      <c r="E28" s="3">
        <f>SUM(B28+C28+D28)</f>
        <v>65.499999999999986</v>
      </c>
      <c r="F28" s="3">
        <f t="shared" si="10"/>
        <v>65.499999999999986</v>
      </c>
      <c r="G28" s="3">
        <v>-1.5</v>
      </c>
      <c r="H28" s="3">
        <v>0</v>
      </c>
      <c r="I28" s="26">
        <f>SUM(F28+G28+H28)</f>
        <v>63.999999999999986</v>
      </c>
    </row>
    <row r="29" spans="1:9" ht="14.1" customHeight="1" x14ac:dyDescent="0.2">
      <c r="A29" s="8" t="s">
        <v>21</v>
      </c>
      <c r="B29" s="5">
        <v>0</v>
      </c>
      <c r="C29" s="5">
        <v>0</v>
      </c>
      <c r="D29" s="5">
        <v>0</v>
      </c>
      <c r="E29" s="3">
        <f>SUM(B29+C29+D29)</f>
        <v>0</v>
      </c>
      <c r="F29" s="3">
        <f t="shared" si="10"/>
        <v>0</v>
      </c>
      <c r="G29" s="5">
        <v>0</v>
      </c>
      <c r="H29" s="5">
        <v>0</v>
      </c>
      <c r="I29" s="26">
        <f>SUM(F29+G29+H29)</f>
        <v>0</v>
      </c>
    </row>
    <row r="30" spans="1:9" ht="14.1" customHeight="1" x14ac:dyDescent="0.2">
      <c r="A30" s="8" t="s">
        <v>22</v>
      </c>
      <c r="B30" s="3">
        <f>SUM(B31+B32)</f>
        <v>841.50000000000023</v>
      </c>
      <c r="C30" s="3">
        <f t="shared" ref="C30:I30" si="11">SUM(C31+C32)</f>
        <v>2.1</v>
      </c>
      <c r="D30" s="3">
        <f t="shared" si="11"/>
        <v>0</v>
      </c>
      <c r="E30" s="3">
        <f t="shared" si="11"/>
        <v>843.60000000000025</v>
      </c>
      <c r="F30" s="3">
        <f t="shared" si="11"/>
        <v>843.60000000000025</v>
      </c>
      <c r="G30" s="3">
        <f t="shared" si="11"/>
        <v>2.2000000000000002</v>
      </c>
      <c r="H30" s="3">
        <f t="shared" si="11"/>
        <v>0</v>
      </c>
      <c r="I30" s="26">
        <f t="shared" si="11"/>
        <v>845.80000000000018</v>
      </c>
    </row>
    <row r="31" spans="1:9" ht="12.95" customHeight="1" x14ac:dyDescent="0.2">
      <c r="A31" s="7" t="s">
        <v>13</v>
      </c>
      <c r="B31" s="3">
        <v>4</v>
      </c>
      <c r="C31" s="3">
        <v>0.1</v>
      </c>
      <c r="D31" s="3">
        <v>0</v>
      </c>
      <c r="E31" s="3">
        <f>SUM(B31+C31+D31)</f>
        <v>4.0999999999999996</v>
      </c>
      <c r="F31" s="3">
        <f t="shared" ref="F31:F32" si="12">SUM(E31)</f>
        <v>4.0999999999999996</v>
      </c>
      <c r="G31" s="3">
        <v>0.2</v>
      </c>
      <c r="H31" s="3">
        <v>0</v>
      </c>
      <c r="I31" s="26">
        <f>SUM(F31+G31+H31)</f>
        <v>4.3</v>
      </c>
    </row>
    <row r="32" spans="1:9" ht="12.95" customHeight="1" x14ac:dyDescent="0.2">
      <c r="A32" s="8" t="s">
        <v>14</v>
      </c>
      <c r="B32" s="3">
        <v>837.50000000000023</v>
      </c>
      <c r="C32" s="3">
        <v>2</v>
      </c>
      <c r="D32" s="3">
        <v>0</v>
      </c>
      <c r="E32" s="3">
        <f>SUM(B32+C32+D32)</f>
        <v>839.50000000000023</v>
      </c>
      <c r="F32" s="3">
        <f t="shared" si="12"/>
        <v>839.50000000000023</v>
      </c>
      <c r="G32" s="3">
        <v>2</v>
      </c>
      <c r="H32" s="3">
        <v>0</v>
      </c>
      <c r="I32" s="26">
        <f>SUM(F32+G32+H32)</f>
        <v>841.50000000000023</v>
      </c>
    </row>
    <row r="33" spans="1:9" ht="15" customHeight="1" x14ac:dyDescent="0.2">
      <c r="A33" s="23" t="s">
        <v>23</v>
      </c>
      <c r="B33" s="24">
        <f>SUM(B34+B43+B48)</f>
        <v>11827.300000000001</v>
      </c>
      <c r="C33" s="24">
        <f t="shared" ref="C33:I33" si="13">SUM(C34+C43+C48)</f>
        <v>220.5</v>
      </c>
      <c r="D33" s="24">
        <f t="shared" si="13"/>
        <v>5.1999999999999993</v>
      </c>
      <c r="E33" s="24">
        <f t="shared" si="13"/>
        <v>12052.999999999998</v>
      </c>
      <c r="F33" s="24">
        <f t="shared" si="13"/>
        <v>12052.999999999998</v>
      </c>
      <c r="G33" s="24">
        <f t="shared" si="13"/>
        <v>677.80000000000007</v>
      </c>
      <c r="H33" s="24">
        <f t="shared" si="13"/>
        <v>-16.2</v>
      </c>
      <c r="I33" s="25">
        <f t="shared" si="13"/>
        <v>12714.599999999999</v>
      </c>
    </row>
    <row r="34" spans="1:9" ht="14.1" customHeight="1" x14ac:dyDescent="0.2">
      <c r="A34" s="7" t="s">
        <v>24</v>
      </c>
      <c r="B34" s="3">
        <f>SUM(B35+B36+B37+B40)</f>
        <v>11461.1</v>
      </c>
      <c r="C34" s="3">
        <f t="shared" ref="C34:I34" si="14">SUM(C35+C36+C37+C40)</f>
        <v>168.3</v>
      </c>
      <c r="D34" s="3">
        <f t="shared" si="14"/>
        <v>5.1999999999999993</v>
      </c>
      <c r="E34" s="3">
        <f t="shared" si="14"/>
        <v>11634.599999999999</v>
      </c>
      <c r="F34" s="3">
        <f t="shared" si="14"/>
        <v>11634.599999999999</v>
      </c>
      <c r="G34" s="3">
        <f t="shared" si="14"/>
        <v>703.7</v>
      </c>
      <c r="H34" s="3">
        <f t="shared" si="14"/>
        <v>-16.3</v>
      </c>
      <c r="I34" s="26">
        <f t="shared" si="14"/>
        <v>12322</v>
      </c>
    </row>
    <row r="35" spans="1:9" ht="13.5" customHeight="1" x14ac:dyDescent="0.2">
      <c r="A35" s="8" t="s">
        <v>25</v>
      </c>
      <c r="B35" s="5">
        <v>0</v>
      </c>
      <c r="C35" s="5">
        <v>0</v>
      </c>
      <c r="D35" s="5">
        <v>0</v>
      </c>
      <c r="E35" s="3">
        <f>SUM(B35+C35+D35)</f>
        <v>0</v>
      </c>
      <c r="F35" s="3">
        <f t="shared" ref="F35:F36" si="15">SUM(E35)</f>
        <v>0</v>
      </c>
      <c r="G35" s="5">
        <v>0</v>
      </c>
      <c r="H35" s="5">
        <v>0</v>
      </c>
      <c r="I35" s="26">
        <f>SUM(F35+G35+H35)</f>
        <v>0</v>
      </c>
    </row>
    <row r="36" spans="1:9" ht="13.5" customHeight="1" x14ac:dyDescent="0.2">
      <c r="A36" s="8" t="s">
        <v>26</v>
      </c>
      <c r="B36" s="3">
        <v>1270.7999999999995</v>
      </c>
      <c r="C36" s="3">
        <v>-30.9</v>
      </c>
      <c r="D36" s="3">
        <v>5.0999999999999996</v>
      </c>
      <c r="E36" s="3">
        <f>SUM(B36+C36+D36)</f>
        <v>1244.9999999999993</v>
      </c>
      <c r="F36" s="3">
        <f t="shared" si="15"/>
        <v>1244.9999999999993</v>
      </c>
      <c r="G36" s="3">
        <v>-12</v>
      </c>
      <c r="H36" s="3">
        <v>-16.3</v>
      </c>
      <c r="I36" s="26">
        <f>SUM(F36+G36+H36)</f>
        <v>1216.6999999999994</v>
      </c>
    </row>
    <row r="37" spans="1:9" ht="13.5" customHeight="1" x14ac:dyDescent="0.2">
      <c r="A37" s="7" t="s">
        <v>27</v>
      </c>
      <c r="B37" s="3">
        <f>SUM(B38+B39)</f>
        <v>7597.4000000000005</v>
      </c>
      <c r="C37" s="3">
        <f t="shared" ref="C37:I37" si="16">SUM(C38+C39)</f>
        <v>-276.60000000000002</v>
      </c>
      <c r="D37" s="3">
        <f t="shared" si="16"/>
        <v>0.1</v>
      </c>
      <c r="E37" s="3">
        <f t="shared" si="16"/>
        <v>7320.9000000000005</v>
      </c>
      <c r="F37" s="3">
        <f t="shared" si="16"/>
        <v>7320.9000000000005</v>
      </c>
      <c r="G37" s="3">
        <f t="shared" si="16"/>
        <v>172.5</v>
      </c>
      <c r="H37" s="3">
        <f t="shared" si="16"/>
        <v>0</v>
      </c>
      <c r="I37" s="26">
        <f t="shared" si="16"/>
        <v>7493.4000000000005</v>
      </c>
    </row>
    <row r="38" spans="1:9" ht="12.95" customHeight="1" x14ac:dyDescent="0.2">
      <c r="A38" s="8" t="s">
        <v>28</v>
      </c>
      <c r="B38" s="3">
        <v>5861.2</v>
      </c>
      <c r="C38" s="3">
        <v>-70.900000000000006</v>
      </c>
      <c r="D38" s="3">
        <v>0</v>
      </c>
      <c r="E38" s="3">
        <f>SUM(B38+C38+D38)</f>
        <v>5790.3</v>
      </c>
      <c r="F38" s="3">
        <f t="shared" ref="F38:F39" si="17">SUM(E38)</f>
        <v>5790.3</v>
      </c>
      <c r="G38" s="3">
        <v>209.3</v>
      </c>
      <c r="H38" s="3">
        <v>0</v>
      </c>
      <c r="I38" s="26">
        <f>SUM(F38+G38+H38)</f>
        <v>5999.6</v>
      </c>
    </row>
    <row r="39" spans="1:9" ht="12.95" customHeight="1" x14ac:dyDescent="0.2">
      <c r="A39" s="8" t="s">
        <v>29</v>
      </c>
      <c r="B39" s="3">
        <v>1736.2000000000005</v>
      </c>
      <c r="C39" s="3">
        <v>-205.7</v>
      </c>
      <c r="D39" s="3">
        <v>0.1</v>
      </c>
      <c r="E39" s="3">
        <f>SUM(B39+C39+D39)</f>
        <v>1530.6000000000004</v>
      </c>
      <c r="F39" s="3">
        <f t="shared" si="17"/>
        <v>1530.6000000000004</v>
      </c>
      <c r="G39" s="3">
        <v>-36.799999999999997</v>
      </c>
      <c r="H39" s="3">
        <v>0</v>
      </c>
      <c r="I39" s="26">
        <f>SUM(F39+G39+H39)</f>
        <v>1493.8000000000004</v>
      </c>
    </row>
    <row r="40" spans="1:9" ht="13.5" customHeight="1" x14ac:dyDescent="0.2">
      <c r="A40" s="7" t="s">
        <v>30</v>
      </c>
      <c r="B40" s="3">
        <f>SUM(B41+B42)</f>
        <v>2592.8999999999996</v>
      </c>
      <c r="C40" s="3">
        <f t="shared" ref="C40:I40" si="18">SUM(C41+C42)</f>
        <v>475.8</v>
      </c>
      <c r="D40" s="3">
        <f t="shared" si="18"/>
        <v>0</v>
      </c>
      <c r="E40" s="3">
        <f t="shared" si="18"/>
        <v>3068.7</v>
      </c>
      <c r="F40" s="3">
        <f t="shared" si="18"/>
        <v>3068.7</v>
      </c>
      <c r="G40" s="3">
        <f t="shared" si="18"/>
        <v>543.20000000000005</v>
      </c>
      <c r="H40" s="3">
        <f t="shared" si="18"/>
        <v>0</v>
      </c>
      <c r="I40" s="26">
        <f t="shared" si="18"/>
        <v>3611.9</v>
      </c>
    </row>
    <row r="41" spans="1:9" ht="12.95" customHeight="1" x14ac:dyDescent="0.2">
      <c r="A41" s="8" t="s">
        <v>31</v>
      </c>
      <c r="B41" s="3">
        <v>19.099999999999998</v>
      </c>
      <c r="C41" s="3">
        <v>0.8</v>
      </c>
      <c r="D41" s="3">
        <v>0</v>
      </c>
      <c r="E41" s="3">
        <f>SUM(B41+C41+D41)</f>
        <v>19.899999999999999</v>
      </c>
      <c r="F41" s="3">
        <f t="shared" ref="F41:F42" si="19">SUM(E41)</f>
        <v>19.899999999999999</v>
      </c>
      <c r="G41" s="3">
        <v>1.5</v>
      </c>
      <c r="H41" s="3">
        <v>0</v>
      </c>
      <c r="I41" s="26">
        <f>SUM(F41+G41+H41)</f>
        <v>21.4</v>
      </c>
    </row>
    <row r="42" spans="1:9" ht="12.95" customHeight="1" x14ac:dyDescent="0.2">
      <c r="A42" s="8" t="s">
        <v>32</v>
      </c>
      <c r="B42" s="3">
        <v>2573.7999999999997</v>
      </c>
      <c r="C42" s="3">
        <v>475</v>
      </c>
      <c r="D42" s="3">
        <v>0</v>
      </c>
      <c r="E42" s="3">
        <f>SUM(B42+C42+D42)</f>
        <v>3048.7999999999997</v>
      </c>
      <c r="F42" s="3">
        <f t="shared" si="19"/>
        <v>3048.7999999999997</v>
      </c>
      <c r="G42" s="3">
        <v>541.70000000000005</v>
      </c>
      <c r="H42" s="3">
        <v>0</v>
      </c>
      <c r="I42" s="26">
        <f>SUM(F42+G42+H42)</f>
        <v>3590.5</v>
      </c>
    </row>
    <row r="43" spans="1:9" ht="14.1" customHeight="1" x14ac:dyDescent="0.2">
      <c r="A43" s="7" t="s">
        <v>33</v>
      </c>
      <c r="B43" s="3">
        <f>SUM(B44+B47)</f>
        <v>345.99999999999994</v>
      </c>
      <c r="C43" s="3">
        <f t="shared" ref="C43:I43" si="20">SUM(C44+C47)</f>
        <v>38.099999999999994</v>
      </c>
      <c r="D43" s="3">
        <f t="shared" si="20"/>
        <v>0</v>
      </c>
      <c r="E43" s="3">
        <f t="shared" si="20"/>
        <v>384.09999999999991</v>
      </c>
      <c r="F43" s="3">
        <f t="shared" si="20"/>
        <v>384.09999999999991</v>
      </c>
      <c r="G43" s="3">
        <f t="shared" si="20"/>
        <v>-35.800000000000004</v>
      </c>
      <c r="H43" s="3">
        <f t="shared" si="20"/>
        <v>0</v>
      </c>
      <c r="I43" s="26">
        <f t="shared" si="20"/>
        <v>348.29999999999995</v>
      </c>
    </row>
    <row r="44" spans="1:9" ht="13.5" customHeight="1" x14ac:dyDescent="0.2">
      <c r="A44" s="7" t="s">
        <v>27</v>
      </c>
      <c r="B44" s="3">
        <f>SUM(B45+B46)</f>
        <v>173.90000000000006</v>
      </c>
      <c r="C44" s="3">
        <f t="shared" ref="C44:I44" si="21">SUM(C45+C46)</f>
        <v>37.099999999999994</v>
      </c>
      <c r="D44" s="3">
        <f t="shared" si="21"/>
        <v>0</v>
      </c>
      <c r="E44" s="3">
        <f t="shared" si="21"/>
        <v>211.00000000000006</v>
      </c>
      <c r="F44" s="3">
        <f t="shared" si="21"/>
        <v>211.00000000000006</v>
      </c>
      <c r="G44" s="3">
        <f t="shared" si="21"/>
        <v>-36.800000000000004</v>
      </c>
      <c r="H44" s="3">
        <f t="shared" si="21"/>
        <v>0</v>
      </c>
      <c r="I44" s="26">
        <f t="shared" si="21"/>
        <v>174.20000000000007</v>
      </c>
    </row>
    <row r="45" spans="1:9" ht="12.95" customHeight="1" x14ac:dyDescent="0.2">
      <c r="A45" s="8" t="s">
        <v>28</v>
      </c>
      <c r="B45" s="3">
        <v>110.00000000000007</v>
      </c>
      <c r="C45" s="3">
        <v>-21.3</v>
      </c>
      <c r="D45" s="3">
        <v>0</v>
      </c>
      <c r="E45" s="3">
        <f>SUM(B45+C45+D45)</f>
        <v>88.700000000000074</v>
      </c>
      <c r="F45" s="3">
        <f t="shared" ref="F45:F47" si="22">SUM(E45)</f>
        <v>88.700000000000074</v>
      </c>
      <c r="G45" s="3">
        <v>7.4</v>
      </c>
      <c r="H45" s="3">
        <v>0</v>
      </c>
      <c r="I45" s="26">
        <f>SUM(F45+G45+H45)</f>
        <v>96.10000000000008</v>
      </c>
    </row>
    <row r="46" spans="1:9" ht="12.95" customHeight="1" x14ac:dyDescent="0.2">
      <c r="A46" s="8" t="s">
        <v>29</v>
      </c>
      <c r="B46" s="3">
        <v>63.9</v>
      </c>
      <c r="C46" s="3">
        <v>58.4</v>
      </c>
      <c r="D46" s="3">
        <v>0</v>
      </c>
      <c r="E46" s="3">
        <f>SUM(B46+C46+D46)</f>
        <v>122.3</v>
      </c>
      <c r="F46" s="3">
        <f t="shared" si="22"/>
        <v>122.3</v>
      </c>
      <c r="G46" s="3">
        <v>-44.2</v>
      </c>
      <c r="H46" s="3">
        <v>0</v>
      </c>
      <c r="I46" s="26">
        <f>SUM(F46+G46+H46)</f>
        <v>78.099999999999994</v>
      </c>
    </row>
    <row r="47" spans="1:9" ht="13.5" customHeight="1" x14ac:dyDescent="0.2">
      <c r="A47" s="7" t="s">
        <v>30</v>
      </c>
      <c r="B47" s="3">
        <v>172.09999999999988</v>
      </c>
      <c r="C47" s="3">
        <v>1</v>
      </c>
      <c r="D47" s="3">
        <v>0</v>
      </c>
      <c r="E47" s="3">
        <f>SUM(B47+C47+D47)</f>
        <v>173.09999999999988</v>
      </c>
      <c r="F47" s="3">
        <f t="shared" si="22"/>
        <v>173.09999999999988</v>
      </c>
      <c r="G47" s="3">
        <v>1</v>
      </c>
      <c r="H47" s="3">
        <v>0</v>
      </c>
      <c r="I47" s="26">
        <f>SUM(F47+G47+H47)</f>
        <v>174.09999999999988</v>
      </c>
    </row>
    <row r="48" spans="1:9" ht="14.1" customHeight="1" x14ac:dyDescent="0.2">
      <c r="A48" s="7" t="s">
        <v>34</v>
      </c>
      <c r="B48" s="3">
        <f>SUM(B49+B50+B51+B54)</f>
        <v>20.20000000000001</v>
      </c>
      <c r="C48" s="3">
        <f t="shared" ref="C48:I48" si="23">SUM(C49+C50+C51+C54)</f>
        <v>14.1</v>
      </c>
      <c r="D48" s="3">
        <f t="shared" si="23"/>
        <v>0</v>
      </c>
      <c r="E48" s="3">
        <f t="shared" si="23"/>
        <v>34.300000000000004</v>
      </c>
      <c r="F48" s="3">
        <f t="shared" si="23"/>
        <v>34.300000000000004</v>
      </c>
      <c r="G48" s="3">
        <f t="shared" si="23"/>
        <v>9.9000000000000021</v>
      </c>
      <c r="H48" s="3">
        <f t="shared" si="23"/>
        <v>0.1</v>
      </c>
      <c r="I48" s="26">
        <f t="shared" si="23"/>
        <v>44.300000000000011</v>
      </c>
    </row>
    <row r="49" spans="1:9" ht="13.5" customHeight="1" x14ac:dyDescent="0.2">
      <c r="A49" s="8" t="s">
        <v>25</v>
      </c>
      <c r="B49" s="5">
        <v>0</v>
      </c>
      <c r="C49" s="5">
        <v>0</v>
      </c>
      <c r="D49" s="5">
        <v>0</v>
      </c>
      <c r="E49" s="3">
        <f>SUM(B49+C49+D49)</f>
        <v>0</v>
      </c>
      <c r="F49" s="3">
        <f t="shared" ref="F49:F50" si="24">SUM(E49)</f>
        <v>0</v>
      </c>
      <c r="G49" s="5">
        <v>0</v>
      </c>
      <c r="H49" s="5">
        <v>0</v>
      </c>
      <c r="I49" s="26">
        <f>SUM(F49+G49+H49)</f>
        <v>0</v>
      </c>
    </row>
    <row r="50" spans="1:9" ht="13.5" customHeight="1" x14ac:dyDescent="0.2">
      <c r="A50" s="8" t="s">
        <v>26</v>
      </c>
      <c r="B50" s="3">
        <v>1.6999999999999975</v>
      </c>
      <c r="C50" s="3">
        <v>0.6</v>
      </c>
      <c r="D50" s="3">
        <v>0</v>
      </c>
      <c r="E50" s="3">
        <f>SUM(B50+C50+D50)</f>
        <v>2.2999999999999976</v>
      </c>
      <c r="F50" s="3">
        <f t="shared" si="24"/>
        <v>2.2999999999999976</v>
      </c>
      <c r="G50" s="3">
        <v>11.8</v>
      </c>
      <c r="H50" s="3">
        <v>0</v>
      </c>
      <c r="I50" s="26">
        <f>SUM(F50+G50+H50)</f>
        <v>14.099999999999998</v>
      </c>
    </row>
    <row r="51" spans="1:9" ht="13.5" customHeight="1" x14ac:dyDescent="0.2">
      <c r="A51" s="7" t="s">
        <v>27</v>
      </c>
      <c r="B51" s="3">
        <f>SUM(B52+B53)</f>
        <v>18.500000000000011</v>
      </c>
      <c r="C51" s="3">
        <f t="shared" ref="C51:I51" si="25">SUM(C52+C53)</f>
        <v>13.5</v>
      </c>
      <c r="D51" s="3">
        <f t="shared" si="25"/>
        <v>0</v>
      </c>
      <c r="E51" s="3">
        <f t="shared" si="25"/>
        <v>32.000000000000007</v>
      </c>
      <c r="F51" s="3">
        <f t="shared" si="25"/>
        <v>32.000000000000007</v>
      </c>
      <c r="G51" s="3">
        <f t="shared" si="25"/>
        <v>-1.8999999999999986</v>
      </c>
      <c r="H51" s="3">
        <f t="shared" si="25"/>
        <v>0.1</v>
      </c>
      <c r="I51" s="26">
        <f t="shared" si="25"/>
        <v>30.20000000000001</v>
      </c>
    </row>
    <row r="52" spans="1:9" ht="12.95" customHeight="1" x14ac:dyDescent="0.2">
      <c r="A52" s="8" t="s">
        <v>28</v>
      </c>
      <c r="B52" s="3">
        <v>18.000000000000011</v>
      </c>
      <c r="C52" s="3">
        <v>13.7</v>
      </c>
      <c r="D52" s="3">
        <v>0</v>
      </c>
      <c r="E52" s="3">
        <f>SUM(B52+C52+D52)</f>
        <v>31.70000000000001</v>
      </c>
      <c r="F52" s="3">
        <f t="shared" ref="F52:F54" si="26">SUM(E52)</f>
        <v>31.70000000000001</v>
      </c>
      <c r="G52" s="3">
        <v>-19.899999999999999</v>
      </c>
      <c r="H52" s="3">
        <v>0.1</v>
      </c>
      <c r="I52" s="26">
        <f>SUM(F52+G52+H52)</f>
        <v>11.900000000000011</v>
      </c>
    </row>
    <row r="53" spans="1:9" ht="12.95" customHeight="1" x14ac:dyDescent="0.2">
      <c r="A53" s="8" t="s">
        <v>29</v>
      </c>
      <c r="B53" s="3">
        <v>0.5</v>
      </c>
      <c r="C53" s="3">
        <v>-0.2</v>
      </c>
      <c r="D53" s="3">
        <v>0</v>
      </c>
      <c r="E53" s="3">
        <f>SUM(B53+C53+D53)</f>
        <v>0.3</v>
      </c>
      <c r="F53" s="3">
        <f t="shared" si="26"/>
        <v>0.3</v>
      </c>
      <c r="G53" s="3">
        <v>18</v>
      </c>
      <c r="H53" s="3">
        <v>0</v>
      </c>
      <c r="I53" s="26">
        <f>SUM(F53+G53+H53)</f>
        <v>18.3</v>
      </c>
    </row>
    <row r="54" spans="1:9" ht="12.95" customHeight="1" x14ac:dyDescent="0.2">
      <c r="A54" s="7" t="s">
        <v>30</v>
      </c>
      <c r="B54" s="5">
        <v>0</v>
      </c>
      <c r="C54" s="5">
        <v>0</v>
      </c>
      <c r="D54" s="5">
        <v>0</v>
      </c>
      <c r="E54" s="3">
        <f>SUM(B54+C54+D54)</f>
        <v>0</v>
      </c>
      <c r="F54" s="3">
        <f t="shared" si="26"/>
        <v>0</v>
      </c>
      <c r="G54" s="5">
        <v>0</v>
      </c>
      <c r="H54" s="5">
        <v>0</v>
      </c>
      <c r="I54" s="26">
        <f>SUM(F54+G54+H54)</f>
        <v>0</v>
      </c>
    </row>
    <row r="55" spans="1:9" ht="15" customHeight="1" x14ac:dyDescent="0.2">
      <c r="A55" s="21" t="s">
        <v>35</v>
      </c>
      <c r="B55" s="24">
        <f>SUM(B56+B68+B77+B84)</f>
        <v>47530.400000000001</v>
      </c>
      <c r="C55" s="24">
        <f t="shared" ref="C55:I55" si="27">SUM(C56+C68+C77+C84)</f>
        <v>-303.5</v>
      </c>
      <c r="D55" s="24">
        <f t="shared" si="27"/>
        <v>-0.2</v>
      </c>
      <c r="E55" s="24">
        <f t="shared" si="27"/>
        <v>47226.700000000012</v>
      </c>
      <c r="F55" s="24">
        <f t="shared" si="27"/>
        <v>47226.700000000012</v>
      </c>
      <c r="G55" s="24">
        <f t="shared" si="27"/>
        <v>-181.50000000000006</v>
      </c>
      <c r="H55" s="24">
        <f t="shared" si="27"/>
        <v>-0.2</v>
      </c>
      <c r="I55" s="25">
        <f t="shared" si="27"/>
        <v>47045.000000000007</v>
      </c>
    </row>
    <row r="56" spans="1:9" ht="15" customHeight="1" x14ac:dyDescent="0.2">
      <c r="A56" s="21" t="s">
        <v>36</v>
      </c>
      <c r="B56" s="24">
        <f>SUM(B57)</f>
        <v>6479.1999999999989</v>
      </c>
      <c r="C56" s="24">
        <f t="shared" ref="C56:I56" si="28">SUM(C57)</f>
        <v>123.69999999999999</v>
      </c>
      <c r="D56" s="24">
        <f t="shared" si="28"/>
        <v>0</v>
      </c>
      <c r="E56" s="24">
        <f t="shared" si="28"/>
        <v>6602.9</v>
      </c>
      <c r="F56" s="24">
        <f t="shared" si="28"/>
        <v>6602.9</v>
      </c>
      <c r="G56" s="24">
        <f t="shared" si="28"/>
        <v>112.60000000000001</v>
      </c>
      <c r="H56" s="24">
        <f t="shared" si="28"/>
        <v>0</v>
      </c>
      <c r="I56" s="25">
        <f t="shared" si="28"/>
        <v>6715.5</v>
      </c>
    </row>
    <row r="57" spans="1:9" ht="14.1" customHeight="1" x14ac:dyDescent="0.2">
      <c r="A57" s="7" t="s">
        <v>37</v>
      </c>
      <c r="B57" s="3">
        <f>SUM(B58+B63)</f>
        <v>6479.1999999999989</v>
      </c>
      <c r="C57" s="3">
        <f t="shared" ref="C57:I57" si="29">SUM(C58+C63)</f>
        <v>123.69999999999999</v>
      </c>
      <c r="D57" s="3">
        <f t="shared" si="29"/>
        <v>0</v>
      </c>
      <c r="E57" s="3">
        <f t="shared" si="29"/>
        <v>6602.9</v>
      </c>
      <c r="F57" s="3">
        <f t="shared" si="29"/>
        <v>6602.9</v>
      </c>
      <c r="G57" s="3">
        <f t="shared" si="29"/>
        <v>112.60000000000001</v>
      </c>
      <c r="H57" s="3">
        <f t="shared" si="29"/>
        <v>0</v>
      </c>
      <c r="I57" s="26">
        <f t="shared" si="29"/>
        <v>6715.5</v>
      </c>
    </row>
    <row r="58" spans="1:9" ht="13.5" customHeight="1" x14ac:dyDescent="0.2">
      <c r="A58" s="7" t="s">
        <v>38</v>
      </c>
      <c r="B58" s="3">
        <f>SUM(B59+B60+B61+B62)</f>
        <v>933.69999999999982</v>
      </c>
      <c r="C58" s="3">
        <f t="shared" ref="C58:I58" si="30">SUM(C59+C60+C61+C62)</f>
        <v>41.800000000000004</v>
      </c>
      <c r="D58" s="3">
        <f t="shared" si="30"/>
        <v>0</v>
      </c>
      <c r="E58" s="3">
        <f t="shared" si="30"/>
        <v>975.49999999999989</v>
      </c>
      <c r="F58" s="3">
        <f t="shared" si="30"/>
        <v>975.49999999999989</v>
      </c>
      <c r="G58" s="3">
        <f t="shared" si="30"/>
        <v>39.200000000000003</v>
      </c>
      <c r="H58" s="3">
        <f t="shared" si="30"/>
        <v>0</v>
      </c>
      <c r="I58" s="26">
        <f t="shared" si="30"/>
        <v>1014.6999999999998</v>
      </c>
    </row>
    <row r="59" spans="1:9" ht="12.95" customHeight="1" x14ac:dyDescent="0.2">
      <c r="A59" s="8" t="s">
        <v>39</v>
      </c>
      <c r="B59" s="3">
        <v>169.60000000000002</v>
      </c>
      <c r="C59" s="3">
        <v>0.5</v>
      </c>
      <c r="D59" s="3">
        <v>0</v>
      </c>
      <c r="E59" s="3">
        <f>SUM(B59+C59+D59)</f>
        <v>170.10000000000002</v>
      </c>
      <c r="F59" s="3">
        <f t="shared" ref="F59:F62" si="31">SUM(E59)</f>
        <v>170.10000000000002</v>
      </c>
      <c r="G59" s="3">
        <v>0.5</v>
      </c>
      <c r="H59" s="3">
        <v>0</v>
      </c>
      <c r="I59" s="26">
        <f>SUM(F59+G59+H59)</f>
        <v>170.60000000000002</v>
      </c>
    </row>
    <row r="60" spans="1:9" ht="12.95" customHeight="1" x14ac:dyDescent="0.2">
      <c r="A60" s="8" t="s">
        <v>40</v>
      </c>
      <c r="B60" s="5">
        <v>0</v>
      </c>
      <c r="C60" s="5">
        <v>0</v>
      </c>
      <c r="D60" s="5">
        <v>0</v>
      </c>
      <c r="E60" s="3">
        <f>SUM(B60+C60+D60)</f>
        <v>0</v>
      </c>
      <c r="F60" s="3">
        <f t="shared" si="31"/>
        <v>0</v>
      </c>
      <c r="G60" s="5">
        <v>0</v>
      </c>
      <c r="H60" s="5">
        <v>0</v>
      </c>
      <c r="I60" s="26">
        <f>SUM(F60+G60+H60)</f>
        <v>0</v>
      </c>
    </row>
    <row r="61" spans="1:9" ht="12.95" customHeight="1" x14ac:dyDescent="0.2">
      <c r="A61" s="8" t="s">
        <v>41</v>
      </c>
      <c r="B61" s="3">
        <v>706.19999999999982</v>
      </c>
      <c r="C61" s="3">
        <v>41.1</v>
      </c>
      <c r="D61" s="3">
        <v>0</v>
      </c>
      <c r="E61" s="3">
        <f>SUM(B61+C61+D61)</f>
        <v>747.29999999999984</v>
      </c>
      <c r="F61" s="3">
        <f t="shared" si="31"/>
        <v>747.29999999999984</v>
      </c>
      <c r="G61" s="3">
        <v>38.5</v>
      </c>
      <c r="H61" s="3">
        <v>0</v>
      </c>
      <c r="I61" s="26">
        <f>SUM(F61+G61+H61)</f>
        <v>785.79999999999984</v>
      </c>
    </row>
    <row r="62" spans="1:9" ht="12.95" customHeight="1" x14ac:dyDescent="0.2">
      <c r="A62" s="8" t="s">
        <v>42</v>
      </c>
      <c r="B62" s="3">
        <v>57.899999999999991</v>
      </c>
      <c r="C62" s="3">
        <v>0.2</v>
      </c>
      <c r="D62" s="3">
        <v>0</v>
      </c>
      <c r="E62" s="3">
        <f>SUM(B62+C62+D62)</f>
        <v>58.099999999999994</v>
      </c>
      <c r="F62" s="3">
        <f t="shared" si="31"/>
        <v>58.099999999999994</v>
      </c>
      <c r="G62" s="3">
        <v>0.2</v>
      </c>
      <c r="H62" s="3">
        <v>0</v>
      </c>
      <c r="I62" s="26">
        <f>SUM(F62+G62+H62)</f>
        <v>58.3</v>
      </c>
    </row>
    <row r="63" spans="1:9" ht="13.5" customHeight="1" x14ac:dyDescent="0.2">
      <c r="A63" s="7" t="s">
        <v>43</v>
      </c>
      <c r="B63" s="3">
        <f>SUM(B64+B65+B66+B67)</f>
        <v>5545.4999999999991</v>
      </c>
      <c r="C63" s="3">
        <f t="shared" ref="C63:I63" si="32">SUM(C64+C65+C66+C67)</f>
        <v>81.899999999999991</v>
      </c>
      <c r="D63" s="3">
        <f t="shared" si="32"/>
        <v>0</v>
      </c>
      <c r="E63" s="3">
        <f t="shared" si="32"/>
        <v>5627.4</v>
      </c>
      <c r="F63" s="3">
        <f t="shared" si="32"/>
        <v>5627.4</v>
      </c>
      <c r="G63" s="3">
        <f t="shared" si="32"/>
        <v>73.400000000000006</v>
      </c>
      <c r="H63" s="3">
        <f t="shared" si="32"/>
        <v>0</v>
      </c>
      <c r="I63" s="26">
        <f t="shared" si="32"/>
        <v>5700.8</v>
      </c>
    </row>
    <row r="64" spans="1:9" ht="12.95" customHeight="1" x14ac:dyDescent="0.2">
      <c r="A64" s="8" t="s">
        <v>39</v>
      </c>
      <c r="B64" s="3">
        <v>820.40000000000009</v>
      </c>
      <c r="C64" s="3">
        <v>0</v>
      </c>
      <c r="D64" s="3">
        <v>0</v>
      </c>
      <c r="E64" s="3">
        <f>SUM(B64+C64+D64)</f>
        <v>820.40000000000009</v>
      </c>
      <c r="F64" s="3">
        <f t="shared" ref="F64:F67" si="33">SUM(E64)</f>
        <v>820.40000000000009</v>
      </c>
      <c r="G64" s="3">
        <v>0</v>
      </c>
      <c r="H64" s="3">
        <v>0</v>
      </c>
      <c r="I64" s="26">
        <f>SUM(F64+G64+H64)</f>
        <v>820.40000000000009</v>
      </c>
    </row>
    <row r="65" spans="1:9" ht="12.95" customHeight="1" x14ac:dyDescent="0.2">
      <c r="A65" s="8" t="s">
        <v>40</v>
      </c>
      <c r="B65" s="5">
        <v>0</v>
      </c>
      <c r="C65" s="5">
        <v>0</v>
      </c>
      <c r="D65" s="5">
        <v>0</v>
      </c>
      <c r="E65" s="3">
        <f>SUM(B65+C65+D65)</f>
        <v>0</v>
      </c>
      <c r="F65" s="3">
        <f t="shared" si="33"/>
        <v>0</v>
      </c>
      <c r="G65" s="5">
        <v>0</v>
      </c>
      <c r="H65" s="5">
        <v>0</v>
      </c>
      <c r="I65" s="26">
        <f>SUM(F65+G65+H65)</f>
        <v>0</v>
      </c>
    </row>
    <row r="66" spans="1:9" ht="12.95" customHeight="1" x14ac:dyDescent="0.2">
      <c r="A66" s="8" t="s">
        <v>41</v>
      </c>
      <c r="B66" s="3">
        <v>4496.8999999999996</v>
      </c>
      <c r="C66" s="3">
        <v>67.599999999999994</v>
      </c>
      <c r="D66" s="3">
        <v>0</v>
      </c>
      <c r="E66" s="3">
        <f>SUM(B66+C66+D66)</f>
        <v>4564.5</v>
      </c>
      <c r="F66" s="3">
        <f t="shared" si="33"/>
        <v>4564.5</v>
      </c>
      <c r="G66" s="3">
        <v>59.1</v>
      </c>
      <c r="H66" s="3">
        <v>0</v>
      </c>
      <c r="I66" s="26">
        <f>SUM(F66+G66+H66)</f>
        <v>4623.6000000000004</v>
      </c>
    </row>
    <row r="67" spans="1:9" ht="12.95" customHeight="1" x14ac:dyDescent="0.2">
      <c r="A67" s="8" t="s">
        <v>42</v>
      </c>
      <c r="B67" s="3">
        <v>228.19999999999982</v>
      </c>
      <c r="C67" s="3">
        <v>14.3</v>
      </c>
      <c r="D67" s="3">
        <v>0</v>
      </c>
      <c r="E67" s="3">
        <f>SUM(B67+C67+D67)</f>
        <v>242.49999999999983</v>
      </c>
      <c r="F67" s="3">
        <f t="shared" si="33"/>
        <v>242.49999999999983</v>
      </c>
      <c r="G67" s="3">
        <v>14.3</v>
      </c>
      <c r="H67" s="3">
        <v>0</v>
      </c>
      <c r="I67" s="26">
        <f>SUM(F67+G67+H67)</f>
        <v>256.79999999999984</v>
      </c>
    </row>
    <row r="68" spans="1:9" ht="15" customHeight="1" x14ac:dyDescent="0.2">
      <c r="A68" s="21" t="s">
        <v>44</v>
      </c>
      <c r="B68" s="24">
        <f>SUM(B69+B70+B71+B76)</f>
        <v>25247.000000000007</v>
      </c>
      <c r="C68" s="24">
        <f t="shared" ref="C68:I68" si="34">SUM(C69+C70+C71+C76)</f>
        <v>-1001.2</v>
      </c>
      <c r="D68" s="24">
        <f t="shared" si="34"/>
        <v>0</v>
      </c>
      <c r="E68" s="24">
        <f t="shared" si="34"/>
        <v>24245.80000000001</v>
      </c>
      <c r="F68" s="24">
        <f t="shared" si="34"/>
        <v>24245.80000000001</v>
      </c>
      <c r="G68" s="24">
        <f t="shared" si="34"/>
        <v>448.69999999999993</v>
      </c>
      <c r="H68" s="24">
        <f t="shared" si="34"/>
        <v>0</v>
      </c>
      <c r="I68" s="25">
        <f t="shared" si="34"/>
        <v>24694.500000000007</v>
      </c>
    </row>
    <row r="69" spans="1:9" ht="14.1" customHeight="1" x14ac:dyDescent="0.2">
      <c r="A69" s="8" t="s">
        <v>45</v>
      </c>
      <c r="B69" s="5">
        <v>0</v>
      </c>
      <c r="C69" s="5">
        <v>0</v>
      </c>
      <c r="D69" s="5">
        <v>0</v>
      </c>
      <c r="E69" s="3">
        <f>SUM(B69+C69+D69)</f>
        <v>0</v>
      </c>
      <c r="F69" s="3">
        <f t="shared" ref="F69:F70" si="35">SUM(E69)</f>
        <v>0</v>
      </c>
      <c r="G69" s="5">
        <v>0</v>
      </c>
      <c r="H69" s="5">
        <v>0</v>
      </c>
      <c r="I69" s="26">
        <f>SUM(F69+G69+H69)</f>
        <v>0</v>
      </c>
    </row>
    <row r="70" spans="1:9" ht="14.1" customHeight="1" x14ac:dyDescent="0.2">
      <c r="A70" s="7" t="s">
        <v>46</v>
      </c>
      <c r="B70" s="3">
        <v>257.5</v>
      </c>
      <c r="C70" s="3">
        <v>0</v>
      </c>
      <c r="D70" s="3">
        <v>0</v>
      </c>
      <c r="E70" s="3">
        <f>SUM(B70+C70+D70)</f>
        <v>257.5</v>
      </c>
      <c r="F70" s="3">
        <f t="shared" si="35"/>
        <v>257.5</v>
      </c>
      <c r="G70" s="3">
        <v>0</v>
      </c>
      <c r="H70" s="3">
        <v>0</v>
      </c>
      <c r="I70" s="26">
        <f>SUM(F70+G70+H70)</f>
        <v>257.5</v>
      </c>
    </row>
    <row r="71" spans="1:9" ht="14.1" customHeight="1" x14ac:dyDescent="0.2">
      <c r="A71" s="8" t="s">
        <v>47</v>
      </c>
      <c r="B71" s="3">
        <f>SUM(B72+B73)</f>
        <v>24989.500000000007</v>
      </c>
      <c r="C71" s="3">
        <f t="shared" ref="C71:I71" si="36">SUM(C72+C73)</f>
        <v>-1001.2</v>
      </c>
      <c r="D71" s="3">
        <f t="shared" si="36"/>
        <v>0</v>
      </c>
      <c r="E71" s="3">
        <f t="shared" si="36"/>
        <v>23988.30000000001</v>
      </c>
      <c r="F71" s="3">
        <f t="shared" si="36"/>
        <v>23988.30000000001</v>
      </c>
      <c r="G71" s="3">
        <f t="shared" si="36"/>
        <v>448.69999999999993</v>
      </c>
      <c r="H71" s="3">
        <f t="shared" si="36"/>
        <v>0</v>
      </c>
      <c r="I71" s="26">
        <f t="shared" si="36"/>
        <v>24437.000000000007</v>
      </c>
    </row>
    <row r="72" spans="1:9" ht="13.5" customHeight="1" x14ac:dyDescent="0.2">
      <c r="A72" s="8" t="s">
        <v>48</v>
      </c>
      <c r="B72" s="5">
        <v>0</v>
      </c>
      <c r="C72" s="5">
        <v>0</v>
      </c>
      <c r="D72" s="5">
        <v>0</v>
      </c>
      <c r="E72" s="3">
        <f>SUM(B72+C72+D72)</f>
        <v>0</v>
      </c>
      <c r="F72" s="3">
        <f>SUM(E72)</f>
        <v>0</v>
      </c>
      <c r="G72" s="5">
        <v>0</v>
      </c>
      <c r="H72" s="5">
        <v>0</v>
      </c>
      <c r="I72" s="26">
        <f>SUM(F72+G72+H72)</f>
        <v>0</v>
      </c>
    </row>
    <row r="73" spans="1:9" ht="13.5" customHeight="1" x14ac:dyDescent="0.2">
      <c r="A73" s="8" t="s">
        <v>49</v>
      </c>
      <c r="B73" s="3">
        <f>SUM(B74+B75)</f>
        <v>24989.500000000007</v>
      </c>
      <c r="C73" s="3">
        <f t="shared" ref="C73:I73" si="37">SUM(C74+C75)</f>
        <v>-1001.2</v>
      </c>
      <c r="D73" s="3">
        <f t="shared" si="37"/>
        <v>0</v>
      </c>
      <c r="E73" s="3">
        <f t="shared" si="37"/>
        <v>23988.30000000001</v>
      </c>
      <c r="F73" s="3">
        <f t="shared" si="37"/>
        <v>23988.30000000001</v>
      </c>
      <c r="G73" s="3">
        <f t="shared" si="37"/>
        <v>448.69999999999993</v>
      </c>
      <c r="H73" s="3">
        <f t="shared" si="37"/>
        <v>0</v>
      </c>
      <c r="I73" s="26">
        <f t="shared" si="37"/>
        <v>24437.000000000007</v>
      </c>
    </row>
    <row r="74" spans="1:9" ht="12.95" customHeight="1" x14ac:dyDescent="0.2">
      <c r="A74" s="8" t="s">
        <v>50</v>
      </c>
      <c r="B74" s="3">
        <v>14639.500000000007</v>
      </c>
      <c r="C74" s="3">
        <v>-579.79999999999995</v>
      </c>
      <c r="D74" s="3">
        <v>0</v>
      </c>
      <c r="E74" s="3">
        <f>SUM(B74+C74+D74)</f>
        <v>14059.700000000008</v>
      </c>
      <c r="F74" s="3">
        <f t="shared" ref="F74:F76" si="38">SUM(E74)</f>
        <v>14059.700000000008</v>
      </c>
      <c r="G74" s="3">
        <v>200.39999999999998</v>
      </c>
      <c r="H74" s="3">
        <v>0</v>
      </c>
      <c r="I74" s="26">
        <f>SUM(F74+G74+H74)</f>
        <v>14260.100000000008</v>
      </c>
    </row>
    <row r="75" spans="1:9" ht="12.95" customHeight="1" x14ac:dyDescent="0.2">
      <c r="A75" s="8" t="s">
        <v>51</v>
      </c>
      <c r="B75" s="3">
        <v>10350.000000000002</v>
      </c>
      <c r="C75" s="3">
        <v>-421.40000000000003</v>
      </c>
      <c r="D75" s="3">
        <v>0</v>
      </c>
      <c r="E75" s="3">
        <f>SUM(B75+C75+D75)</f>
        <v>9928.6000000000022</v>
      </c>
      <c r="F75" s="3">
        <f t="shared" si="38"/>
        <v>9928.6000000000022</v>
      </c>
      <c r="G75" s="3">
        <v>248.29999999999998</v>
      </c>
      <c r="H75" s="3">
        <v>0</v>
      </c>
      <c r="I75" s="26">
        <f>SUM(F75+G75+H75)</f>
        <v>10176.900000000001</v>
      </c>
    </row>
    <row r="76" spans="1:9" ht="14.1" customHeight="1" x14ac:dyDescent="0.2">
      <c r="A76" s="7" t="s">
        <v>52</v>
      </c>
      <c r="B76" s="5">
        <v>0</v>
      </c>
      <c r="C76" s="5">
        <v>0</v>
      </c>
      <c r="D76" s="5">
        <v>0</v>
      </c>
      <c r="E76" s="3">
        <f>SUM(B76+C76+D76)</f>
        <v>0</v>
      </c>
      <c r="F76" s="3">
        <f t="shared" si="38"/>
        <v>0</v>
      </c>
      <c r="G76" s="5">
        <v>0</v>
      </c>
      <c r="H76" s="5">
        <v>0</v>
      </c>
      <c r="I76" s="26">
        <f>SUM(F76+G76+H76)</f>
        <v>0</v>
      </c>
    </row>
    <row r="77" spans="1:9" ht="15" customHeight="1" x14ac:dyDescent="0.2">
      <c r="A77" s="21" t="s">
        <v>53</v>
      </c>
      <c r="B77" s="24">
        <f>SUM(B78+B79+B80+B83)</f>
        <v>14054.5</v>
      </c>
      <c r="C77" s="24">
        <f t="shared" ref="C77:I77" si="39">SUM(C78+C79+C80+C83)</f>
        <v>436.09999999999997</v>
      </c>
      <c r="D77" s="24">
        <f t="shared" si="39"/>
        <v>-0.2</v>
      </c>
      <c r="E77" s="24">
        <f t="shared" si="39"/>
        <v>14490.4</v>
      </c>
      <c r="F77" s="24">
        <f t="shared" si="39"/>
        <v>14490.4</v>
      </c>
      <c r="G77" s="24">
        <f t="shared" si="39"/>
        <v>-772.6</v>
      </c>
      <c r="H77" s="24">
        <f t="shared" si="39"/>
        <v>-0.2</v>
      </c>
      <c r="I77" s="25">
        <f t="shared" si="39"/>
        <v>13717.599999999999</v>
      </c>
    </row>
    <row r="78" spans="1:9" ht="14.1" customHeight="1" x14ac:dyDescent="0.2">
      <c r="A78" s="8" t="s">
        <v>54</v>
      </c>
      <c r="B78" s="5">
        <v>0</v>
      </c>
      <c r="C78" s="5">
        <v>0</v>
      </c>
      <c r="D78" s="5">
        <v>0</v>
      </c>
      <c r="E78" s="3">
        <f>SUM(B78+C78+D78)</f>
        <v>0</v>
      </c>
      <c r="F78" s="3">
        <f t="shared" ref="F78:F79" si="40">SUM(E78)</f>
        <v>0</v>
      </c>
      <c r="G78" s="5">
        <v>0</v>
      </c>
      <c r="H78" s="5">
        <v>0</v>
      </c>
      <c r="I78" s="26">
        <f>SUM(F78+G78+H78)</f>
        <v>0</v>
      </c>
    </row>
    <row r="79" spans="1:9" ht="14.1" customHeight="1" x14ac:dyDescent="0.2">
      <c r="A79" s="8" t="s">
        <v>153</v>
      </c>
      <c r="B79" s="3">
        <v>18.5</v>
      </c>
      <c r="C79" s="3">
        <v>18.5</v>
      </c>
      <c r="D79" s="3">
        <v>0</v>
      </c>
      <c r="E79" s="3">
        <f>SUM(B79+C79+D79)</f>
        <v>37</v>
      </c>
      <c r="F79" s="3">
        <f t="shared" si="40"/>
        <v>37</v>
      </c>
      <c r="G79" s="3">
        <v>-6.5</v>
      </c>
      <c r="H79" s="3">
        <v>0</v>
      </c>
      <c r="I79" s="26">
        <f>SUM(F79+G79+H79)</f>
        <v>30.5</v>
      </c>
    </row>
    <row r="80" spans="1:9" ht="14.1" customHeight="1" x14ac:dyDescent="0.2">
      <c r="A80" s="7" t="s">
        <v>55</v>
      </c>
      <c r="B80" s="3">
        <f>SUM(B81+B82)</f>
        <v>11477.1</v>
      </c>
      <c r="C80" s="3">
        <f t="shared" ref="C80:I80" si="41">SUM(C81+C82)</f>
        <v>329.79999999999995</v>
      </c>
      <c r="D80" s="3">
        <f t="shared" si="41"/>
        <v>-0.2</v>
      </c>
      <c r="E80" s="3">
        <f t="shared" si="41"/>
        <v>11806.699999999999</v>
      </c>
      <c r="F80" s="3">
        <f t="shared" si="41"/>
        <v>11806.699999999999</v>
      </c>
      <c r="G80" s="3">
        <f t="shared" si="41"/>
        <v>-783.6</v>
      </c>
      <c r="H80" s="3">
        <f t="shared" si="41"/>
        <v>-0.1</v>
      </c>
      <c r="I80" s="26">
        <f t="shared" si="41"/>
        <v>11022.999999999998</v>
      </c>
    </row>
    <row r="81" spans="1:9" ht="12.95" customHeight="1" x14ac:dyDescent="0.2">
      <c r="A81" s="8" t="s">
        <v>11</v>
      </c>
      <c r="B81" s="3">
        <v>7035.3000000000011</v>
      </c>
      <c r="C81" s="3">
        <v>436.4</v>
      </c>
      <c r="D81" s="3">
        <v>-0.1</v>
      </c>
      <c r="E81" s="3">
        <f>SUM(B81+C81+D81)</f>
        <v>7471.6</v>
      </c>
      <c r="F81" s="3">
        <f t="shared" ref="F81:F83" si="42">SUM(E81)</f>
        <v>7471.6</v>
      </c>
      <c r="G81" s="3">
        <v>-560.5</v>
      </c>
      <c r="H81" s="3">
        <v>-0.1</v>
      </c>
      <c r="I81" s="26">
        <f>SUM(F81+G81+H81)</f>
        <v>6911</v>
      </c>
    </row>
    <row r="82" spans="1:9" ht="12.95" customHeight="1" x14ac:dyDescent="0.2">
      <c r="A82" s="8" t="s">
        <v>56</v>
      </c>
      <c r="B82" s="3">
        <v>4441.7999999999993</v>
      </c>
      <c r="C82" s="3">
        <v>-106.60000000000001</v>
      </c>
      <c r="D82" s="3">
        <v>-0.1</v>
      </c>
      <c r="E82" s="3">
        <f>SUM(B82+C82+D82)</f>
        <v>4335.0999999999985</v>
      </c>
      <c r="F82" s="3">
        <f t="shared" si="42"/>
        <v>4335.0999999999985</v>
      </c>
      <c r="G82" s="3">
        <v>-223.10000000000002</v>
      </c>
      <c r="H82" s="3">
        <v>0</v>
      </c>
      <c r="I82" s="26">
        <f>SUM(F82+G82+H82)</f>
        <v>4111.9999999999982</v>
      </c>
    </row>
    <row r="83" spans="1:9" ht="14.1" customHeight="1" x14ac:dyDescent="0.2">
      <c r="A83" s="7" t="s">
        <v>57</v>
      </c>
      <c r="B83" s="3">
        <v>2558.9</v>
      </c>
      <c r="C83" s="3">
        <v>87.8</v>
      </c>
      <c r="D83" s="3">
        <v>0</v>
      </c>
      <c r="E83" s="3">
        <f>SUM(B83+C83+D83)</f>
        <v>2646.7000000000003</v>
      </c>
      <c r="F83" s="3">
        <f t="shared" si="42"/>
        <v>2646.7000000000003</v>
      </c>
      <c r="G83" s="3">
        <v>17.500000000000004</v>
      </c>
      <c r="H83" s="3">
        <v>-0.1</v>
      </c>
      <c r="I83" s="26">
        <f>SUM(F83+G83+H83)</f>
        <v>2664.1000000000004</v>
      </c>
    </row>
    <row r="84" spans="1:9" ht="15" customHeight="1" x14ac:dyDescent="0.2">
      <c r="A84" s="21" t="s">
        <v>58</v>
      </c>
      <c r="B84" s="24">
        <f>SUM(B85+B88+B91+B96)</f>
        <v>1749.7000000000003</v>
      </c>
      <c r="C84" s="24">
        <f t="shared" ref="C84:I84" si="43">SUM(C85+C88+C91+C96)</f>
        <v>137.9</v>
      </c>
      <c r="D84" s="24">
        <f t="shared" si="43"/>
        <v>0</v>
      </c>
      <c r="E84" s="24">
        <f t="shared" si="43"/>
        <v>1887.6000000000004</v>
      </c>
      <c r="F84" s="24">
        <f t="shared" si="43"/>
        <v>1887.6000000000004</v>
      </c>
      <c r="G84" s="24">
        <f t="shared" si="43"/>
        <v>29.799999999999997</v>
      </c>
      <c r="H84" s="24">
        <f t="shared" si="43"/>
        <v>0</v>
      </c>
      <c r="I84" s="25">
        <f t="shared" si="43"/>
        <v>1917.4000000000005</v>
      </c>
    </row>
    <row r="85" spans="1:9" ht="13.5" customHeight="1" x14ac:dyDescent="0.2">
      <c r="A85" s="7" t="s">
        <v>59</v>
      </c>
      <c r="B85" s="3">
        <f>SUM(B86+B87)</f>
        <v>0.5</v>
      </c>
      <c r="C85" s="3">
        <f t="shared" ref="C85:I85" si="44">SUM(C86+C87)</f>
        <v>0</v>
      </c>
      <c r="D85" s="3">
        <f t="shared" si="44"/>
        <v>0</v>
      </c>
      <c r="E85" s="3">
        <f t="shared" si="44"/>
        <v>0.5</v>
      </c>
      <c r="F85" s="3">
        <f t="shared" si="44"/>
        <v>0.5</v>
      </c>
      <c r="G85" s="3">
        <f t="shared" si="44"/>
        <v>0</v>
      </c>
      <c r="H85" s="3">
        <f t="shared" si="44"/>
        <v>0</v>
      </c>
      <c r="I85" s="26">
        <f t="shared" si="44"/>
        <v>0.5</v>
      </c>
    </row>
    <row r="86" spans="1:9" ht="13.15" customHeight="1" x14ac:dyDescent="0.2">
      <c r="A86" s="8" t="s">
        <v>38</v>
      </c>
      <c r="B86" s="5">
        <v>0</v>
      </c>
      <c r="C86" s="5">
        <v>0</v>
      </c>
      <c r="D86" s="5">
        <v>0</v>
      </c>
      <c r="E86" s="3">
        <f>SUM(B86+C86+D86)</f>
        <v>0</v>
      </c>
      <c r="F86" s="3">
        <f t="shared" ref="F86:F87" si="45">SUM(E86)</f>
        <v>0</v>
      </c>
      <c r="G86" s="5">
        <v>0</v>
      </c>
      <c r="H86" s="5">
        <v>0</v>
      </c>
      <c r="I86" s="26">
        <f>SUM(F86+G86+H86)</f>
        <v>0</v>
      </c>
    </row>
    <row r="87" spans="1:9" ht="13.15" customHeight="1" x14ac:dyDescent="0.2">
      <c r="A87" s="8" t="s">
        <v>43</v>
      </c>
      <c r="B87" s="3">
        <v>0.5</v>
      </c>
      <c r="C87" s="3">
        <v>0</v>
      </c>
      <c r="D87" s="3">
        <v>0</v>
      </c>
      <c r="E87" s="3">
        <f>SUM(B87+C87+D87)</f>
        <v>0.5</v>
      </c>
      <c r="F87" s="3">
        <f t="shared" si="45"/>
        <v>0.5</v>
      </c>
      <c r="G87" s="3">
        <v>0</v>
      </c>
      <c r="H87" s="3">
        <v>0</v>
      </c>
      <c r="I87" s="26">
        <f>SUM(F87+G87+H87)</f>
        <v>0.5</v>
      </c>
    </row>
    <row r="88" spans="1:9" ht="13.5" customHeight="1" x14ac:dyDescent="0.2">
      <c r="A88" s="7" t="s">
        <v>60</v>
      </c>
      <c r="B88" s="3">
        <f>SUM(B89+B90)</f>
        <v>89.80000000000004</v>
      </c>
      <c r="C88" s="3">
        <f t="shared" ref="C88:I88" si="46">SUM(C89+C90)</f>
        <v>11.2</v>
      </c>
      <c r="D88" s="3">
        <f t="shared" si="46"/>
        <v>0</v>
      </c>
      <c r="E88" s="3">
        <f t="shared" si="46"/>
        <v>101.00000000000004</v>
      </c>
      <c r="F88" s="3">
        <f t="shared" si="46"/>
        <v>101.00000000000004</v>
      </c>
      <c r="G88" s="3">
        <f t="shared" si="46"/>
        <v>43.1</v>
      </c>
      <c r="H88" s="3">
        <f t="shared" si="46"/>
        <v>0</v>
      </c>
      <c r="I88" s="26">
        <f t="shared" si="46"/>
        <v>144.10000000000005</v>
      </c>
    </row>
    <row r="89" spans="1:9" ht="13.15" customHeight="1" x14ac:dyDescent="0.2">
      <c r="A89" s="8" t="s">
        <v>38</v>
      </c>
      <c r="B89" s="3">
        <v>73.8</v>
      </c>
      <c r="C89" s="3">
        <v>0</v>
      </c>
      <c r="D89" s="3">
        <v>0</v>
      </c>
      <c r="E89" s="3">
        <f>SUM(B89+C89+D89)</f>
        <v>73.8</v>
      </c>
      <c r="F89" s="3">
        <f t="shared" ref="F89:F90" si="47">SUM(E89)</f>
        <v>73.8</v>
      </c>
      <c r="G89" s="3">
        <v>0</v>
      </c>
      <c r="H89" s="3">
        <v>0</v>
      </c>
      <c r="I89" s="26">
        <f>SUM(F89+G89+H89)</f>
        <v>73.8</v>
      </c>
    </row>
    <row r="90" spans="1:9" ht="13.15" customHeight="1" x14ac:dyDescent="0.2">
      <c r="A90" s="8" t="s">
        <v>43</v>
      </c>
      <c r="B90" s="3">
        <v>16.00000000000005</v>
      </c>
      <c r="C90" s="3">
        <v>11.2</v>
      </c>
      <c r="D90" s="3">
        <v>0</v>
      </c>
      <c r="E90" s="3">
        <f>SUM(B90+C90+D90)</f>
        <v>27.200000000000049</v>
      </c>
      <c r="F90" s="3">
        <f t="shared" si="47"/>
        <v>27.200000000000049</v>
      </c>
      <c r="G90" s="3">
        <v>43.1</v>
      </c>
      <c r="H90" s="3">
        <v>0</v>
      </c>
      <c r="I90" s="26">
        <f>SUM(F90+G90+H90)</f>
        <v>70.300000000000054</v>
      </c>
    </row>
    <row r="91" spans="1:9" ht="13.5" customHeight="1" x14ac:dyDescent="0.2">
      <c r="A91" s="8" t="s">
        <v>61</v>
      </c>
      <c r="B91" s="3">
        <f>SUM(B92+B93)</f>
        <v>259.70000000000027</v>
      </c>
      <c r="C91" s="3">
        <f t="shared" ref="C91:I91" si="48">SUM(C92+C93)</f>
        <v>102.7</v>
      </c>
      <c r="D91" s="3">
        <f t="shared" si="48"/>
        <v>0</v>
      </c>
      <c r="E91" s="3">
        <f t="shared" si="48"/>
        <v>362.40000000000032</v>
      </c>
      <c r="F91" s="3">
        <f t="shared" si="48"/>
        <v>362.40000000000032</v>
      </c>
      <c r="G91" s="3">
        <f t="shared" si="48"/>
        <v>-35.700000000000003</v>
      </c>
      <c r="H91" s="3">
        <f t="shared" si="48"/>
        <v>0</v>
      </c>
      <c r="I91" s="26">
        <f t="shared" si="48"/>
        <v>326.70000000000027</v>
      </c>
    </row>
    <row r="92" spans="1:9" ht="13.15" customHeight="1" x14ac:dyDescent="0.2">
      <c r="A92" s="8" t="s">
        <v>38</v>
      </c>
      <c r="B92" s="5">
        <v>0</v>
      </c>
      <c r="C92" s="5">
        <v>0</v>
      </c>
      <c r="D92" s="5">
        <v>0</v>
      </c>
      <c r="E92" s="3">
        <f>SUM(B92+C92+D92)</f>
        <v>0</v>
      </c>
      <c r="F92" s="3">
        <f>SUM(E92)</f>
        <v>0</v>
      </c>
      <c r="G92" s="5">
        <v>0</v>
      </c>
      <c r="H92" s="5">
        <v>0</v>
      </c>
      <c r="I92" s="26">
        <f>SUM(F92+G92+H92)</f>
        <v>0</v>
      </c>
    </row>
    <row r="93" spans="1:9" ht="13.15" customHeight="1" x14ac:dyDescent="0.2">
      <c r="A93" s="7" t="s">
        <v>43</v>
      </c>
      <c r="B93" s="3">
        <f>SUM(B94+B95)</f>
        <v>259.70000000000027</v>
      </c>
      <c r="C93" s="3">
        <f t="shared" ref="C93:I93" si="49">SUM(C94+C95)</f>
        <v>102.7</v>
      </c>
      <c r="D93" s="3">
        <f t="shared" si="49"/>
        <v>0</v>
      </c>
      <c r="E93" s="3">
        <f t="shared" si="49"/>
        <v>362.40000000000032</v>
      </c>
      <c r="F93" s="3">
        <f t="shared" si="49"/>
        <v>362.40000000000032</v>
      </c>
      <c r="G93" s="3">
        <f t="shared" si="49"/>
        <v>-35.700000000000003</v>
      </c>
      <c r="H93" s="3">
        <f t="shared" si="49"/>
        <v>0</v>
      </c>
      <c r="I93" s="26">
        <f t="shared" si="49"/>
        <v>326.70000000000027</v>
      </c>
    </row>
    <row r="94" spans="1:9" ht="12.95" customHeight="1" x14ac:dyDescent="0.2">
      <c r="A94" s="8" t="s">
        <v>62</v>
      </c>
      <c r="B94" s="3">
        <v>190.60000000000028</v>
      </c>
      <c r="C94" s="3">
        <v>64.7</v>
      </c>
      <c r="D94" s="3">
        <v>0</v>
      </c>
      <c r="E94" s="3">
        <f>SUM(B94+C94+D94)</f>
        <v>255.3000000000003</v>
      </c>
      <c r="F94" s="3">
        <f t="shared" ref="F94:F95" si="50">SUM(E94)</f>
        <v>255.3000000000003</v>
      </c>
      <c r="G94" s="3">
        <v>-23.4</v>
      </c>
      <c r="H94" s="3">
        <v>0</v>
      </c>
      <c r="I94" s="26">
        <f>SUM(F94+G94+H94)</f>
        <v>231.90000000000029</v>
      </c>
    </row>
    <row r="95" spans="1:9" ht="12.95" customHeight="1" x14ac:dyDescent="0.2">
      <c r="A95" s="8" t="s">
        <v>63</v>
      </c>
      <c r="B95" s="3">
        <v>69.099999999999994</v>
      </c>
      <c r="C95" s="3">
        <v>38</v>
      </c>
      <c r="D95" s="3">
        <v>0</v>
      </c>
      <c r="E95" s="3">
        <f>SUM(B95+C95+D95)</f>
        <v>107.1</v>
      </c>
      <c r="F95" s="3">
        <f t="shared" si="50"/>
        <v>107.1</v>
      </c>
      <c r="G95" s="3">
        <v>-12.3</v>
      </c>
      <c r="H95" s="3">
        <v>0</v>
      </c>
      <c r="I95" s="26">
        <f>SUM(F95+G95+H95)</f>
        <v>94.8</v>
      </c>
    </row>
    <row r="96" spans="1:9" ht="13.5" customHeight="1" x14ac:dyDescent="0.2">
      <c r="A96" s="8" t="s">
        <v>64</v>
      </c>
      <c r="B96" s="3">
        <f>SUM(B97+B98)</f>
        <v>1399.6999999999998</v>
      </c>
      <c r="C96" s="3">
        <f t="shared" ref="C96:I96" si="51">SUM(C97+C98)</f>
        <v>24</v>
      </c>
      <c r="D96" s="3">
        <f t="shared" si="51"/>
        <v>0</v>
      </c>
      <c r="E96" s="3">
        <f t="shared" si="51"/>
        <v>1423.7</v>
      </c>
      <c r="F96" s="3">
        <f t="shared" si="51"/>
        <v>1423.7</v>
      </c>
      <c r="G96" s="3">
        <f t="shared" si="51"/>
        <v>22.4</v>
      </c>
      <c r="H96" s="3">
        <f t="shared" si="51"/>
        <v>0</v>
      </c>
      <c r="I96" s="26">
        <f t="shared" si="51"/>
        <v>1446.1000000000001</v>
      </c>
    </row>
    <row r="97" spans="1:9" ht="13.15" customHeight="1" x14ac:dyDescent="0.2">
      <c r="A97" s="8" t="s">
        <v>38</v>
      </c>
      <c r="B97" s="5">
        <v>0</v>
      </c>
      <c r="C97" s="5">
        <v>0</v>
      </c>
      <c r="D97" s="5">
        <v>0</v>
      </c>
      <c r="E97" s="3">
        <f>SUM(B97+C97+D97)</f>
        <v>0</v>
      </c>
      <c r="F97" s="3">
        <f>SUM(E97)</f>
        <v>0</v>
      </c>
      <c r="G97" s="5">
        <v>0</v>
      </c>
      <c r="H97" s="5">
        <v>0</v>
      </c>
      <c r="I97" s="26">
        <f>SUM(F97+G97+H97)</f>
        <v>0</v>
      </c>
    </row>
    <row r="98" spans="1:9" ht="13.15" customHeight="1" x14ac:dyDescent="0.2">
      <c r="A98" s="8" t="s">
        <v>43</v>
      </c>
      <c r="B98" s="3">
        <f>SUM(B99+B100+B101+B102+B103)</f>
        <v>1399.6999999999998</v>
      </c>
      <c r="C98" s="3">
        <f t="shared" ref="C98:I98" si="52">SUM(C99+C100+C101+C102+C103)</f>
        <v>24</v>
      </c>
      <c r="D98" s="3">
        <f t="shared" si="52"/>
        <v>0</v>
      </c>
      <c r="E98" s="3">
        <f t="shared" si="52"/>
        <v>1423.7</v>
      </c>
      <c r="F98" s="3">
        <f t="shared" si="52"/>
        <v>1423.7</v>
      </c>
      <c r="G98" s="3">
        <f t="shared" si="52"/>
        <v>22.4</v>
      </c>
      <c r="H98" s="3">
        <f t="shared" si="52"/>
        <v>0</v>
      </c>
      <c r="I98" s="26">
        <f t="shared" si="52"/>
        <v>1446.1000000000001</v>
      </c>
    </row>
    <row r="99" spans="1:9" ht="12.95" customHeight="1" x14ac:dyDescent="0.2">
      <c r="A99" s="8" t="s">
        <v>65</v>
      </c>
      <c r="B99" s="5">
        <v>0</v>
      </c>
      <c r="C99" s="5">
        <v>0</v>
      </c>
      <c r="D99" s="5">
        <v>0</v>
      </c>
      <c r="E99" s="3">
        <f>SUM(B99+C99+D99)</f>
        <v>0</v>
      </c>
      <c r="F99" s="3">
        <f t="shared" ref="F99:F103" si="53">SUM(E99)</f>
        <v>0</v>
      </c>
      <c r="G99" s="5">
        <v>0</v>
      </c>
      <c r="H99" s="5">
        <v>0</v>
      </c>
      <c r="I99" s="26">
        <f>SUM(F99+G99+H99)</f>
        <v>0</v>
      </c>
    </row>
    <row r="100" spans="1:9" ht="12.95" customHeight="1" x14ac:dyDescent="0.2">
      <c r="A100" s="8" t="s">
        <v>66</v>
      </c>
      <c r="B100" s="3">
        <v>1143</v>
      </c>
      <c r="C100" s="3">
        <v>2.4</v>
      </c>
      <c r="D100" s="3">
        <v>0</v>
      </c>
      <c r="E100" s="3">
        <f>SUM(B100+C100+D100)</f>
        <v>1145.4000000000001</v>
      </c>
      <c r="F100" s="3">
        <f t="shared" si="53"/>
        <v>1145.4000000000001</v>
      </c>
      <c r="G100" s="3">
        <v>2.4</v>
      </c>
      <c r="H100" s="3">
        <v>0</v>
      </c>
      <c r="I100" s="26">
        <f>SUM(F100+G100+H100)</f>
        <v>1147.8000000000002</v>
      </c>
    </row>
    <row r="101" spans="1:9" ht="12.95" customHeight="1" x14ac:dyDescent="0.2">
      <c r="A101" s="8" t="s">
        <v>67</v>
      </c>
      <c r="B101" s="5">
        <v>0</v>
      </c>
      <c r="C101" s="5">
        <v>0</v>
      </c>
      <c r="D101" s="5">
        <v>0</v>
      </c>
      <c r="E101" s="3">
        <f>SUM(B101+C101+D101)</f>
        <v>0</v>
      </c>
      <c r="F101" s="3">
        <f t="shared" si="53"/>
        <v>0</v>
      </c>
      <c r="G101" s="5">
        <v>0</v>
      </c>
      <c r="H101" s="5">
        <v>0</v>
      </c>
      <c r="I101" s="26">
        <f>SUM(F101+G101+H101)</f>
        <v>0</v>
      </c>
    </row>
    <row r="102" spans="1:9" ht="12.95" customHeight="1" x14ac:dyDescent="0.2">
      <c r="A102" s="8" t="s">
        <v>68</v>
      </c>
      <c r="B102" s="3">
        <v>221.09999999999994</v>
      </c>
      <c r="C102" s="3">
        <v>21.5</v>
      </c>
      <c r="D102" s="3">
        <v>0</v>
      </c>
      <c r="E102" s="3">
        <f>SUM(B102+C102+D102)</f>
        <v>242.59999999999994</v>
      </c>
      <c r="F102" s="3">
        <f t="shared" si="53"/>
        <v>242.59999999999994</v>
      </c>
      <c r="G102" s="3">
        <v>19.899999999999999</v>
      </c>
      <c r="H102" s="3">
        <v>0</v>
      </c>
      <c r="I102" s="26">
        <f>SUM(F102+G102+H102)</f>
        <v>262.49999999999994</v>
      </c>
    </row>
    <row r="103" spans="1:9" ht="12.95" customHeight="1" x14ac:dyDescent="0.2">
      <c r="A103" s="8" t="s">
        <v>69</v>
      </c>
      <c r="B103" s="3">
        <v>35.599999999999987</v>
      </c>
      <c r="C103" s="3">
        <v>0.1</v>
      </c>
      <c r="D103" s="3">
        <v>0</v>
      </c>
      <c r="E103" s="3">
        <f>SUM(B103+C103+D103)</f>
        <v>35.699999999999989</v>
      </c>
      <c r="F103" s="3">
        <f t="shared" si="53"/>
        <v>35.699999999999989</v>
      </c>
      <c r="G103" s="3">
        <v>0.1</v>
      </c>
      <c r="H103" s="3">
        <v>0</v>
      </c>
      <c r="I103" s="26">
        <f>SUM(F103+G103+H103)</f>
        <v>35.79999999999999</v>
      </c>
    </row>
    <row r="104" spans="1:9" ht="15" customHeight="1" x14ac:dyDescent="0.2">
      <c r="A104" s="21" t="s">
        <v>70</v>
      </c>
      <c r="B104" s="24">
        <f>SUM(B105+B106+B107+B108+B117)</f>
        <v>3788.0000000000009</v>
      </c>
      <c r="C104" s="24">
        <f t="shared" ref="C104:I104" si="54">SUM(C105+C106+C107+C108+C117)</f>
        <v>-722.5</v>
      </c>
      <c r="D104" s="24">
        <f t="shared" si="54"/>
        <v>5.3000000000000007</v>
      </c>
      <c r="E104" s="24">
        <f t="shared" si="54"/>
        <v>3070.8000000000011</v>
      </c>
      <c r="F104" s="24">
        <f t="shared" si="54"/>
        <v>3070.8000000000011</v>
      </c>
      <c r="G104" s="24">
        <f t="shared" si="54"/>
        <v>103</v>
      </c>
      <c r="H104" s="24">
        <f t="shared" si="54"/>
        <v>-8.6999999999999993</v>
      </c>
      <c r="I104" s="25">
        <f t="shared" si="54"/>
        <v>3165.1000000000008</v>
      </c>
    </row>
    <row r="105" spans="1:9" ht="15" customHeight="1" x14ac:dyDescent="0.2">
      <c r="A105" s="8" t="s">
        <v>71</v>
      </c>
      <c r="B105" s="5">
        <v>0</v>
      </c>
      <c r="C105" s="5">
        <v>0</v>
      </c>
      <c r="D105" s="5">
        <v>0</v>
      </c>
      <c r="E105" s="3">
        <f>SUM(B105+C105+D105)</f>
        <v>0</v>
      </c>
      <c r="F105" s="3">
        <f t="shared" ref="F105:F107" si="55">SUM(E105)</f>
        <v>0</v>
      </c>
      <c r="G105" s="5">
        <v>0</v>
      </c>
      <c r="H105" s="5">
        <v>0</v>
      </c>
      <c r="I105" s="26">
        <f>SUM(F105+G105+H105)</f>
        <v>0</v>
      </c>
    </row>
    <row r="106" spans="1:9" ht="15" customHeight="1" x14ac:dyDescent="0.2">
      <c r="A106" s="8" t="s">
        <v>72</v>
      </c>
      <c r="B106" s="3">
        <v>182.50000000000003</v>
      </c>
      <c r="C106" s="3">
        <v>0</v>
      </c>
      <c r="D106" s="3">
        <v>3.7</v>
      </c>
      <c r="E106" s="3">
        <f>SUM(B106+C106+D106)</f>
        <v>186.20000000000002</v>
      </c>
      <c r="F106" s="3">
        <f t="shared" si="55"/>
        <v>186.20000000000002</v>
      </c>
      <c r="G106" s="3">
        <v>0</v>
      </c>
      <c r="H106" s="3">
        <v>-6.1</v>
      </c>
      <c r="I106" s="26">
        <f>SUM(F106+G106+H106)</f>
        <v>180.10000000000002</v>
      </c>
    </row>
    <row r="107" spans="1:9" ht="15" customHeight="1" x14ac:dyDescent="0.2">
      <c r="A107" s="8" t="s">
        <v>73</v>
      </c>
      <c r="B107" s="3">
        <v>77.500000000000014</v>
      </c>
      <c r="C107" s="3">
        <v>0</v>
      </c>
      <c r="D107" s="3">
        <v>1.6</v>
      </c>
      <c r="E107" s="3">
        <f>SUM(B107+C107+D107)</f>
        <v>79.100000000000009</v>
      </c>
      <c r="F107" s="3">
        <f t="shared" si="55"/>
        <v>79.100000000000009</v>
      </c>
      <c r="G107" s="3">
        <v>0</v>
      </c>
      <c r="H107" s="3">
        <v>-2.6</v>
      </c>
      <c r="I107" s="26">
        <f>SUM(F107+G107+H107)</f>
        <v>76.500000000000014</v>
      </c>
    </row>
    <row r="108" spans="1:9" ht="15" customHeight="1" x14ac:dyDescent="0.2">
      <c r="A108" s="7" t="s">
        <v>74</v>
      </c>
      <c r="B108" s="3">
        <f>SUM(B109+B112)</f>
        <v>3528.0000000000009</v>
      </c>
      <c r="C108" s="3">
        <f t="shared" ref="C108:I108" si="56">SUM(C109+C112)</f>
        <v>-722.5</v>
      </c>
      <c r="D108" s="3">
        <f t="shared" si="56"/>
        <v>0</v>
      </c>
      <c r="E108" s="3">
        <f t="shared" si="56"/>
        <v>2805.5000000000009</v>
      </c>
      <c r="F108" s="3">
        <f t="shared" si="56"/>
        <v>2805.5000000000009</v>
      </c>
      <c r="G108" s="3">
        <f t="shared" si="56"/>
        <v>103</v>
      </c>
      <c r="H108" s="3">
        <f t="shared" si="56"/>
        <v>0</v>
      </c>
      <c r="I108" s="26">
        <f t="shared" si="56"/>
        <v>2908.5000000000009</v>
      </c>
    </row>
    <row r="109" spans="1:9" ht="15" customHeight="1" x14ac:dyDescent="0.2">
      <c r="A109" s="7" t="s">
        <v>75</v>
      </c>
      <c r="B109" s="3">
        <f>SUM(B110+B111)</f>
        <v>2443.400000000001</v>
      </c>
      <c r="C109" s="3">
        <f t="shared" ref="C109:I109" si="57">SUM(C110+C111)</f>
        <v>-776.9</v>
      </c>
      <c r="D109" s="3">
        <f t="shared" si="57"/>
        <v>0</v>
      </c>
      <c r="E109" s="3">
        <f t="shared" si="57"/>
        <v>1666.5000000000009</v>
      </c>
      <c r="F109" s="3">
        <f t="shared" si="57"/>
        <v>1666.5000000000009</v>
      </c>
      <c r="G109" s="3">
        <f t="shared" si="57"/>
        <v>87.9</v>
      </c>
      <c r="H109" s="3">
        <f t="shared" si="57"/>
        <v>0</v>
      </c>
      <c r="I109" s="26">
        <f t="shared" si="57"/>
        <v>1754.400000000001</v>
      </c>
    </row>
    <row r="110" spans="1:9" ht="13.5" customHeight="1" x14ac:dyDescent="0.2">
      <c r="A110" s="8" t="s">
        <v>76</v>
      </c>
      <c r="B110" s="5">
        <v>0</v>
      </c>
      <c r="C110" s="5">
        <v>0</v>
      </c>
      <c r="D110" s="5">
        <v>0</v>
      </c>
      <c r="E110" s="3">
        <f>SUM(B110+C110+D110)</f>
        <v>0</v>
      </c>
      <c r="F110" s="3">
        <f t="shared" ref="F110:F111" si="58">SUM(E110)</f>
        <v>0</v>
      </c>
      <c r="G110" s="5">
        <v>0</v>
      </c>
      <c r="H110" s="5">
        <v>0</v>
      </c>
      <c r="I110" s="26">
        <f>SUM(F110+G110+H110)</f>
        <v>0</v>
      </c>
    </row>
    <row r="111" spans="1:9" ht="13.5" customHeight="1" x14ac:dyDescent="0.2">
      <c r="A111" s="8" t="s">
        <v>77</v>
      </c>
      <c r="B111" s="3">
        <v>2443.400000000001</v>
      </c>
      <c r="C111" s="3">
        <v>-776.9</v>
      </c>
      <c r="D111" s="3">
        <v>0</v>
      </c>
      <c r="E111" s="3">
        <f>SUM(B111+C111+D111)</f>
        <v>1666.5000000000009</v>
      </c>
      <c r="F111" s="3">
        <f t="shared" si="58"/>
        <v>1666.5000000000009</v>
      </c>
      <c r="G111" s="3">
        <v>87.9</v>
      </c>
      <c r="H111" s="3">
        <v>0</v>
      </c>
      <c r="I111" s="26">
        <f>SUM(F111+G111+H111)</f>
        <v>1754.400000000001</v>
      </c>
    </row>
    <row r="112" spans="1:9" ht="15" customHeight="1" x14ac:dyDescent="0.2">
      <c r="A112" s="7" t="s">
        <v>78</v>
      </c>
      <c r="B112" s="3">
        <f>SUM(B113+B114+B115+B116)</f>
        <v>1084.5999999999999</v>
      </c>
      <c r="C112" s="3">
        <f t="shared" ref="C112:I112" si="59">SUM(C113+C114+C115+C116)</f>
        <v>54.4</v>
      </c>
      <c r="D112" s="3">
        <f t="shared" si="59"/>
        <v>0</v>
      </c>
      <c r="E112" s="3">
        <f t="shared" si="59"/>
        <v>1139</v>
      </c>
      <c r="F112" s="3">
        <f t="shared" si="59"/>
        <v>1139</v>
      </c>
      <c r="G112" s="3">
        <f t="shared" si="59"/>
        <v>15.1</v>
      </c>
      <c r="H112" s="3">
        <f t="shared" si="59"/>
        <v>0</v>
      </c>
      <c r="I112" s="26">
        <f t="shared" si="59"/>
        <v>1154.0999999999999</v>
      </c>
    </row>
    <row r="113" spans="1:9" ht="13.5" customHeight="1" x14ac:dyDescent="0.2">
      <c r="A113" s="8" t="s">
        <v>79</v>
      </c>
      <c r="B113" s="5">
        <v>0</v>
      </c>
      <c r="C113" s="5">
        <v>0</v>
      </c>
      <c r="D113" s="5">
        <v>0</v>
      </c>
      <c r="E113" s="3">
        <f>SUM(B113+C113+D113)</f>
        <v>0</v>
      </c>
      <c r="F113" s="3">
        <f t="shared" ref="F113:F117" si="60">SUM(E113)</f>
        <v>0</v>
      </c>
      <c r="G113" s="5">
        <v>0</v>
      </c>
      <c r="H113" s="5">
        <v>0</v>
      </c>
      <c r="I113" s="26">
        <f>SUM(F113+G113+H113)</f>
        <v>0</v>
      </c>
    </row>
    <row r="114" spans="1:9" ht="13.5" customHeight="1" x14ac:dyDescent="0.2">
      <c r="A114" s="8" t="s">
        <v>80</v>
      </c>
      <c r="B114" s="3">
        <v>1084.5999999999999</v>
      </c>
      <c r="C114" s="3">
        <v>54.4</v>
      </c>
      <c r="D114" s="3">
        <v>0</v>
      </c>
      <c r="E114" s="3">
        <f>SUM(B114+C114+D114)</f>
        <v>1139</v>
      </c>
      <c r="F114" s="3">
        <f t="shared" si="60"/>
        <v>1139</v>
      </c>
      <c r="G114" s="3">
        <v>15.1</v>
      </c>
      <c r="H114" s="3">
        <v>0</v>
      </c>
      <c r="I114" s="26">
        <f>SUM(F114+G114+H114)</f>
        <v>1154.0999999999999</v>
      </c>
    </row>
    <row r="115" spans="1:9" ht="13.5" customHeight="1" x14ac:dyDescent="0.2">
      <c r="A115" s="8" t="s">
        <v>81</v>
      </c>
      <c r="B115" s="5">
        <v>0</v>
      </c>
      <c r="C115" s="5">
        <v>0</v>
      </c>
      <c r="D115" s="5">
        <v>0</v>
      </c>
      <c r="E115" s="3">
        <f>SUM(B115+C115+D115)</f>
        <v>0</v>
      </c>
      <c r="F115" s="3">
        <f t="shared" si="60"/>
        <v>0</v>
      </c>
      <c r="G115" s="5">
        <v>0</v>
      </c>
      <c r="H115" s="5">
        <v>0</v>
      </c>
      <c r="I115" s="26">
        <f>SUM(F115+G115+H115)</f>
        <v>0</v>
      </c>
    </row>
    <row r="116" spans="1:9" ht="13.5" customHeight="1" x14ac:dyDescent="0.2">
      <c r="A116" s="8" t="s">
        <v>82</v>
      </c>
      <c r="B116" s="5">
        <v>0</v>
      </c>
      <c r="C116" s="5">
        <v>0</v>
      </c>
      <c r="D116" s="5">
        <v>0</v>
      </c>
      <c r="E116" s="3">
        <f>SUM(B116+C116+D116)</f>
        <v>0</v>
      </c>
      <c r="F116" s="3">
        <f t="shared" si="60"/>
        <v>0</v>
      </c>
      <c r="G116" s="5">
        <v>0</v>
      </c>
      <c r="H116" s="5">
        <v>0</v>
      </c>
      <c r="I116" s="26">
        <f>SUM(F116+G116+H116)</f>
        <v>0</v>
      </c>
    </row>
    <row r="117" spans="1:9" ht="15" customHeight="1" x14ac:dyDescent="0.2">
      <c r="A117" s="8" t="s">
        <v>83</v>
      </c>
      <c r="B117" s="5">
        <v>0</v>
      </c>
      <c r="C117" s="5">
        <v>0</v>
      </c>
      <c r="D117" s="5">
        <v>0</v>
      </c>
      <c r="E117" s="3">
        <f>SUM(B117+C117+D117)</f>
        <v>0</v>
      </c>
      <c r="F117" s="3">
        <f t="shared" si="60"/>
        <v>0</v>
      </c>
      <c r="G117" s="5">
        <v>0</v>
      </c>
      <c r="H117" s="5">
        <v>0</v>
      </c>
      <c r="I117" s="26">
        <f>SUM(F117+G117+H117)</f>
        <v>0</v>
      </c>
    </row>
    <row r="118" spans="1:9" ht="15.95" customHeight="1" x14ac:dyDescent="0.2">
      <c r="A118" s="21" t="s">
        <v>84</v>
      </c>
      <c r="B118" s="24">
        <f>SUM(B119+B135+B159)</f>
        <v>123298.29999999999</v>
      </c>
      <c r="C118" s="24">
        <f t="shared" ref="C118:I118" si="61">SUM(C119+C135+C159)</f>
        <v>167.00000000000006</v>
      </c>
      <c r="D118" s="24">
        <f t="shared" si="61"/>
        <v>-3.7000000000000028</v>
      </c>
      <c r="E118" s="24">
        <f t="shared" si="61"/>
        <v>123461.6</v>
      </c>
      <c r="F118" s="24">
        <f t="shared" si="61"/>
        <v>123461.6</v>
      </c>
      <c r="G118" s="24">
        <f t="shared" si="61"/>
        <v>2261.2999999999997</v>
      </c>
      <c r="H118" s="24">
        <f t="shared" si="61"/>
        <v>-249.39999999999998</v>
      </c>
      <c r="I118" s="25">
        <f t="shared" si="61"/>
        <v>125473.49999999999</v>
      </c>
    </row>
    <row r="119" spans="1:9" ht="15" customHeight="1" x14ac:dyDescent="0.2">
      <c r="A119" s="21" t="s">
        <v>85</v>
      </c>
      <c r="B119" s="24">
        <f>SUM(B120+B128)</f>
        <v>49126.099999999991</v>
      </c>
      <c r="C119" s="24">
        <f t="shared" ref="C119:I119" si="62">SUM(C120+C128)</f>
        <v>954.90000000000009</v>
      </c>
      <c r="D119" s="24">
        <f t="shared" si="62"/>
        <v>0</v>
      </c>
      <c r="E119" s="24">
        <f t="shared" si="62"/>
        <v>50081</v>
      </c>
      <c r="F119" s="24">
        <f t="shared" si="62"/>
        <v>50081</v>
      </c>
      <c r="G119" s="24">
        <f t="shared" si="62"/>
        <v>1365.8999999999999</v>
      </c>
      <c r="H119" s="24">
        <f t="shared" si="62"/>
        <v>0</v>
      </c>
      <c r="I119" s="25">
        <f t="shared" si="62"/>
        <v>51446.899999999994</v>
      </c>
    </row>
    <row r="120" spans="1:9" ht="15" customHeight="1" x14ac:dyDescent="0.2">
      <c r="A120" s="21" t="s">
        <v>86</v>
      </c>
      <c r="B120" s="24">
        <f>SUM(B121+B122)</f>
        <v>37468.899999999994</v>
      </c>
      <c r="C120" s="24">
        <f t="shared" ref="C120:I120" si="63">SUM(C121+C122)</f>
        <v>537.1</v>
      </c>
      <c r="D120" s="24">
        <f t="shared" si="63"/>
        <v>0</v>
      </c>
      <c r="E120" s="24">
        <f t="shared" si="63"/>
        <v>38006</v>
      </c>
      <c r="F120" s="24">
        <f t="shared" si="63"/>
        <v>38006</v>
      </c>
      <c r="G120" s="24">
        <f t="shared" si="63"/>
        <v>884.9</v>
      </c>
      <c r="H120" s="24">
        <f t="shared" si="63"/>
        <v>0</v>
      </c>
      <c r="I120" s="25">
        <f t="shared" si="63"/>
        <v>38890.899999999994</v>
      </c>
    </row>
    <row r="121" spans="1:9" ht="13.5" customHeight="1" x14ac:dyDescent="0.2">
      <c r="A121" s="10" t="s">
        <v>87</v>
      </c>
      <c r="B121" s="5">
        <v>0</v>
      </c>
      <c r="C121" s="5">
        <v>0</v>
      </c>
      <c r="D121" s="5">
        <v>0</v>
      </c>
      <c r="E121" s="3">
        <f>SUM(B121+C121+D121)</f>
        <v>0</v>
      </c>
      <c r="F121" s="3">
        <f>SUM(E121)</f>
        <v>0</v>
      </c>
      <c r="G121" s="5">
        <v>0</v>
      </c>
      <c r="H121" s="5">
        <v>0</v>
      </c>
      <c r="I121" s="26">
        <f>SUM(F121+G121+H121)</f>
        <v>0</v>
      </c>
    </row>
    <row r="122" spans="1:9" ht="13.5" customHeight="1" x14ac:dyDescent="0.2">
      <c r="A122" s="7" t="s">
        <v>88</v>
      </c>
      <c r="B122" s="3">
        <f>SUM(B123)</f>
        <v>37468.899999999994</v>
      </c>
      <c r="C122" s="3">
        <f t="shared" ref="C122:I122" si="64">SUM(C123)</f>
        <v>537.1</v>
      </c>
      <c r="D122" s="3">
        <f t="shared" si="64"/>
        <v>0</v>
      </c>
      <c r="E122" s="3">
        <f t="shared" si="64"/>
        <v>38006</v>
      </c>
      <c r="F122" s="3">
        <f t="shared" si="64"/>
        <v>38006</v>
      </c>
      <c r="G122" s="3">
        <f t="shared" si="64"/>
        <v>884.9</v>
      </c>
      <c r="H122" s="3">
        <f t="shared" si="64"/>
        <v>0</v>
      </c>
      <c r="I122" s="26">
        <f t="shared" si="64"/>
        <v>38890.899999999994</v>
      </c>
    </row>
    <row r="123" spans="1:9" ht="13.35" customHeight="1" x14ac:dyDescent="0.2">
      <c r="A123" s="7" t="s">
        <v>89</v>
      </c>
      <c r="B123" s="3">
        <f>SUM(B124+B125+B126+B127)</f>
        <v>37468.899999999994</v>
      </c>
      <c r="C123" s="3">
        <f t="shared" ref="C123:I123" si="65">SUM(C124+C125+C126+C127)</f>
        <v>537.1</v>
      </c>
      <c r="D123" s="3">
        <f t="shared" si="65"/>
        <v>0</v>
      </c>
      <c r="E123" s="3">
        <f t="shared" si="65"/>
        <v>38006</v>
      </c>
      <c r="F123" s="3">
        <f t="shared" si="65"/>
        <v>38006</v>
      </c>
      <c r="G123" s="3">
        <f t="shared" si="65"/>
        <v>884.9</v>
      </c>
      <c r="H123" s="3">
        <f t="shared" si="65"/>
        <v>0</v>
      </c>
      <c r="I123" s="26">
        <f t="shared" si="65"/>
        <v>38890.899999999994</v>
      </c>
    </row>
    <row r="124" spans="1:9" ht="12.95" customHeight="1" x14ac:dyDescent="0.2">
      <c r="A124" s="8" t="s">
        <v>90</v>
      </c>
      <c r="B124" s="3">
        <v>7231.2000000000016</v>
      </c>
      <c r="C124" s="3">
        <v>-160.29999999999998</v>
      </c>
      <c r="D124" s="3">
        <v>0</v>
      </c>
      <c r="E124" s="3">
        <f>SUM(B124+C124+D124)</f>
        <v>7070.9000000000015</v>
      </c>
      <c r="F124" s="3">
        <f t="shared" ref="F124:F127" si="66">SUM(E124)</f>
        <v>7070.9000000000015</v>
      </c>
      <c r="G124" s="3">
        <v>200.5</v>
      </c>
      <c r="H124" s="3">
        <v>0</v>
      </c>
      <c r="I124" s="26">
        <f>SUM(F124+G124+H124)</f>
        <v>7271.4000000000015</v>
      </c>
    </row>
    <row r="125" spans="1:9" ht="12.95" customHeight="1" x14ac:dyDescent="0.2">
      <c r="A125" s="8" t="s">
        <v>63</v>
      </c>
      <c r="B125" s="3">
        <v>2689.2999999999997</v>
      </c>
      <c r="C125" s="3">
        <v>52.2</v>
      </c>
      <c r="D125" s="3">
        <v>0</v>
      </c>
      <c r="E125" s="3">
        <f>SUM(B125+C125+D125)</f>
        <v>2741.4999999999995</v>
      </c>
      <c r="F125" s="3">
        <f t="shared" si="66"/>
        <v>2741.4999999999995</v>
      </c>
      <c r="G125" s="3">
        <v>26</v>
      </c>
      <c r="H125" s="3">
        <v>0</v>
      </c>
      <c r="I125" s="26">
        <f>SUM(F125+G125+H125)</f>
        <v>2767.4999999999995</v>
      </c>
    </row>
    <row r="126" spans="1:9" ht="12.95" customHeight="1" x14ac:dyDescent="0.2">
      <c r="A126" s="8" t="s">
        <v>68</v>
      </c>
      <c r="B126" s="3">
        <v>4350.4000000000005</v>
      </c>
      <c r="C126" s="3">
        <v>89.6</v>
      </c>
      <c r="D126" s="3">
        <v>0</v>
      </c>
      <c r="E126" s="3">
        <f>SUM(B126+C126+D126)</f>
        <v>4440.0000000000009</v>
      </c>
      <c r="F126" s="3">
        <f t="shared" si="66"/>
        <v>4440.0000000000009</v>
      </c>
      <c r="G126" s="3">
        <v>104.6</v>
      </c>
      <c r="H126" s="3">
        <v>0</v>
      </c>
      <c r="I126" s="26">
        <f>SUM(F126+G126+H126)</f>
        <v>4544.6000000000013</v>
      </c>
    </row>
    <row r="127" spans="1:9" ht="12.95" customHeight="1" x14ac:dyDescent="0.2">
      <c r="A127" s="8" t="s">
        <v>91</v>
      </c>
      <c r="B127" s="3">
        <v>23197.999999999996</v>
      </c>
      <c r="C127" s="3">
        <v>555.6</v>
      </c>
      <c r="D127" s="3">
        <v>0</v>
      </c>
      <c r="E127" s="3">
        <f>SUM(B127+C127+D127)</f>
        <v>23753.599999999995</v>
      </c>
      <c r="F127" s="3">
        <f t="shared" si="66"/>
        <v>23753.599999999995</v>
      </c>
      <c r="G127" s="3">
        <v>553.79999999999995</v>
      </c>
      <c r="H127" s="3">
        <v>0</v>
      </c>
      <c r="I127" s="26">
        <f>SUM(F127+G127+H127)</f>
        <v>24307.399999999994</v>
      </c>
    </row>
    <row r="128" spans="1:9" ht="15" customHeight="1" x14ac:dyDescent="0.2">
      <c r="A128" s="21" t="s">
        <v>92</v>
      </c>
      <c r="B128" s="24">
        <f>SUM(B129+B132)</f>
        <v>11657.2</v>
      </c>
      <c r="C128" s="24">
        <f t="shared" ref="C128:I128" si="67">SUM(C129+C132)</f>
        <v>417.80000000000007</v>
      </c>
      <c r="D128" s="24">
        <f t="shared" si="67"/>
        <v>0</v>
      </c>
      <c r="E128" s="24">
        <f t="shared" si="67"/>
        <v>12075</v>
      </c>
      <c r="F128" s="24">
        <f t="shared" si="67"/>
        <v>12075</v>
      </c>
      <c r="G128" s="24">
        <f t="shared" si="67"/>
        <v>480.99999999999994</v>
      </c>
      <c r="H128" s="24">
        <f t="shared" si="67"/>
        <v>0</v>
      </c>
      <c r="I128" s="25">
        <f t="shared" si="67"/>
        <v>12555.999999999996</v>
      </c>
    </row>
    <row r="129" spans="1:9" ht="13.5" customHeight="1" x14ac:dyDescent="0.2">
      <c r="A129" s="7" t="s">
        <v>93</v>
      </c>
      <c r="B129" s="3">
        <f>SUM(B130+B131)</f>
        <v>-5984.0999999999995</v>
      </c>
      <c r="C129" s="3">
        <f t="shared" ref="C129:I129" si="68">SUM(C130+C131)</f>
        <v>4.6000000000000014</v>
      </c>
      <c r="D129" s="3">
        <f t="shared" si="68"/>
        <v>0</v>
      </c>
      <c r="E129" s="3">
        <f t="shared" si="68"/>
        <v>-5979.5</v>
      </c>
      <c r="F129" s="3">
        <f t="shared" si="68"/>
        <v>-5979.5</v>
      </c>
      <c r="G129" s="3">
        <f t="shared" si="68"/>
        <v>-133.30000000000001</v>
      </c>
      <c r="H129" s="3">
        <f t="shared" si="68"/>
        <v>0</v>
      </c>
      <c r="I129" s="26">
        <f t="shared" si="68"/>
        <v>-6112.7999999999993</v>
      </c>
    </row>
    <row r="130" spans="1:9" ht="13.15" customHeight="1" x14ac:dyDescent="0.2">
      <c r="A130" s="8" t="s">
        <v>13</v>
      </c>
      <c r="B130" s="3">
        <v>-1917.8</v>
      </c>
      <c r="C130" s="3">
        <v>-52.4</v>
      </c>
      <c r="D130" s="3">
        <v>0</v>
      </c>
      <c r="E130" s="3">
        <f>SUM(B130+C130+D130)</f>
        <v>-1970.2</v>
      </c>
      <c r="F130" s="3">
        <f t="shared" ref="F130:F131" si="69">SUM(E130)</f>
        <v>-1970.2</v>
      </c>
      <c r="G130" s="3">
        <v>-53.7</v>
      </c>
      <c r="H130" s="3">
        <v>0</v>
      </c>
      <c r="I130" s="26">
        <f>SUM(F130+G130+H130)</f>
        <v>-2023.9</v>
      </c>
    </row>
    <row r="131" spans="1:9" ht="13.15" customHeight="1" x14ac:dyDescent="0.2">
      <c r="A131" s="8" t="s">
        <v>14</v>
      </c>
      <c r="B131" s="3">
        <v>-4066.2999999999997</v>
      </c>
      <c r="C131" s="3">
        <v>57</v>
      </c>
      <c r="D131" s="3">
        <v>0</v>
      </c>
      <c r="E131" s="3">
        <f>SUM(B131+C131+D131)</f>
        <v>-4009.2999999999997</v>
      </c>
      <c r="F131" s="3">
        <f t="shared" si="69"/>
        <v>-4009.2999999999997</v>
      </c>
      <c r="G131" s="3">
        <v>-79.599999999999994</v>
      </c>
      <c r="H131" s="3">
        <v>0</v>
      </c>
      <c r="I131" s="26">
        <f>SUM(F131+G131+H131)</f>
        <v>-4088.8999999999996</v>
      </c>
    </row>
    <row r="132" spans="1:9" ht="13.5" customHeight="1" x14ac:dyDescent="0.2">
      <c r="A132" s="7" t="s">
        <v>94</v>
      </c>
      <c r="B132" s="3">
        <f>SUM(B133+B134)</f>
        <v>17641.3</v>
      </c>
      <c r="C132" s="3">
        <f t="shared" ref="C132:I132" si="70">SUM(C133+C134)</f>
        <v>413.20000000000005</v>
      </c>
      <c r="D132" s="3">
        <f t="shared" si="70"/>
        <v>0</v>
      </c>
      <c r="E132" s="3">
        <f t="shared" si="70"/>
        <v>18054.5</v>
      </c>
      <c r="F132" s="3">
        <f t="shared" si="70"/>
        <v>18054.5</v>
      </c>
      <c r="G132" s="3">
        <f t="shared" si="70"/>
        <v>614.29999999999995</v>
      </c>
      <c r="H132" s="3">
        <f t="shared" si="70"/>
        <v>0</v>
      </c>
      <c r="I132" s="26">
        <f t="shared" si="70"/>
        <v>18668.799999999996</v>
      </c>
    </row>
    <row r="133" spans="1:9" ht="13.15" customHeight="1" x14ac:dyDescent="0.2">
      <c r="A133" s="8" t="s">
        <v>13</v>
      </c>
      <c r="B133" s="3">
        <v>4201.0999999999985</v>
      </c>
      <c r="C133" s="3">
        <v>99.9</v>
      </c>
      <c r="D133" s="3">
        <v>0</v>
      </c>
      <c r="E133" s="3">
        <f>SUM(B133+C133+D133)</f>
        <v>4300.9999999999982</v>
      </c>
      <c r="F133" s="3">
        <f t="shared" ref="F133:F134" si="71">SUM(E133)</f>
        <v>4300.9999999999982</v>
      </c>
      <c r="G133" s="3">
        <v>93.4</v>
      </c>
      <c r="H133" s="3">
        <v>0</v>
      </c>
      <c r="I133" s="26">
        <f>SUM(F133+G133+H133)</f>
        <v>4394.3999999999978</v>
      </c>
    </row>
    <row r="134" spans="1:9" ht="13.15" customHeight="1" x14ac:dyDescent="0.2">
      <c r="A134" s="8" t="s">
        <v>14</v>
      </c>
      <c r="B134" s="3">
        <v>13440.2</v>
      </c>
      <c r="C134" s="3">
        <v>313.3</v>
      </c>
      <c r="D134" s="3">
        <v>0</v>
      </c>
      <c r="E134" s="3">
        <f>SUM(B134+C134+D134)</f>
        <v>13753.5</v>
      </c>
      <c r="F134" s="3">
        <f t="shared" si="71"/>
        <v>13753.5</v>
      </c>
      <c r="G134" s="3">
        <v>520.9</v>
      </c>
      <c r="H134" s="3">
        <v>0</v>
      </c>
      <c r="I134" s="26">
        <f>SUM(F134+G134+H134)</f>
        <v>14274.4</v>
      </c>
    </row>
    <row r="135" spans="1:9" ht="15" customHeight="1" x14ac:dyDescent="0.2">
      <c r="A135" s="21" t="s">
        <v>17</v>
      </c>
      <c r="B135" s="24">
        <f>SUM(B136+B137)</f>
        <v>17440</v>
      </c>
      <c r="C135" s="24">
        <f t="shared" ref="C135:I135" si="72">SUM(C136+C137)</f>
        <v>-457</v>
      </c>
      <c r="D135" s="24">
        <f t="shared" si="72"/>
        <v>-17.400000000000002</v>
      </c>
      <c r="E135" s="24">
        <f t="shared" si="72"/>
        <v>16965.600000000002</v>
      </c>
      <c r="F135" s="24">
        <f t="shared" si="72"/>
        <v>16965.600000000002</v>
      </c>
      <c r="G135" s="24">
        <f t="shared" si="72"/>
        <v>1432.3999999999999</v>
      </c>
      <c r="H135" s="24">
        <f t="shared" si="72"/>
        <v>-234.29999999999998</v>
      </c>
      <c r="I135" s="25">
        <f t="shared" si="72"/>
        <v>18163.7</v>
      </c>
    </row>
    <row r="136" spans="1:9" ht="15" customHeight="1" x14ac:dyDescent="0.2">
      <c r="A136" s="21" t="s">
        <v>95</v>
      </c>
      <c r="B136" s="22">
        <v>0</v>
      </c>
      <c r="C136" s="22">
        <v>0</v>
      </c>
      <c r="D136" s="22">
        <v>0</v>
      </c>
      <c r="E136" s="24">
        <f>SUM(B136+C136+D136)</f>
        <v>0</v>
      </c>
      <c r="F136" s="24">
        <f>SUM(E136)</f>
        <v>0</v>
      </c>
      <c r="G136" s="22">
        <v>0</v>
      </c>
      <c r="H136" s="22">
        <v>0</v>
      </c>
      <c r="I136" s="25">
        <f>SUM(F136+G136+H136)</f>
        <v>0</v>
      </c>
    </row>
    <row r="137" spans="1:9" ht="15" customHeight="1" x14ac:dyDescent="0.2">
      <c r="A137" s="21" t="s">
        <v>96</v>
      </c>
      <c r="B137" s="24">
        <f>SUM(B138+B145+B152)</f>
        <v>17440</v>
      </c>
      <c r="C137" s="24">
        <f t="shared" ref="C137:I137" si="73">SUM(C138+C145+C152)</f>
        <v>-457</v>
      </c>
      <c r="D137" s="24">
        <f t="shared" si="73"/>
        <v>-17.400000000000002</v>
      </c>
      <c r="E137" s="24">
        <f t="shared" si="73"/>
        <v>16965.600000000002</v>
      </c>
      <c r="F137" s="24">
        <f t="shared" si="73"/>
        <v>16965.600000000002</v>
      </c>
      <c r="G137" s="24">
        <f t="shared" si="73"/>
        <v>1432.3999999999999</v>
      </c>
      <c r="H137" s="24">
        <f t="shared" si="73"/>
        <v>-234.29999999999998</v>
      </c>
      <c r="I137" s="25">
        <f t="shared" si="73"/>
        <v>18163.7</v>
      </c>
    </row>
    <row r="138" spans="1:9" ht="13.5" customHeight="1" x14ac:dyDescent="0.2">
      <c r="A138" s="7" t="s">
        <v>97</v>
      </c>
      <c r="B138" s="3">
        <f>SUM(B139+B140+B141)+B144</f>
        <v>16993.599999999999</v>
      </c>
      <c r="C138" s="3">
        <f t="shared" ref="C138:D138" si="74">SUM(C139+C140+C141)+C144</f>
        <v>-393.5</v>
      </c>
      <c r="D138" s="3">
        <f t="shared" si="74"/>
        <v>-17.400000000000002</v>
      </c>
      <c r="E138" s="3">
        <f t="shared" ref="E138" si="75">SUM(E139+E140+E141)+E144</f>
        <v>16582.7</v>
      </c>
      <c r="F138" s="3">
        <f t="shared" ref="F138:I138" si="76">SUM(F139+F140+F141)+F144</f>
        <v>16582.7</v>
      </c>
      <c r="G138" s="3">
        <f t="shared" si="76"/>
        <v>1500</v>
      </c>
      <c r="H138" s="3">
        <f t="shared" si="76"/>
        <v>-234.2</v>
      </c>
      <c r="I138" s="26">
        <f t="shared" si="76"/>
        <v>17848.5</v>
      </c>
    </row>
    <row r="139" spans="1:9" ht="12.95" customHeight="1" x14ac:dyDescent="0.2">
      <c r="A139" s="8" t="s">
        <v>98</v>
      </c>
      <c r="B139" s="3">
        <v>0</v>
      </c>
      <c r="C139" s="3">
        <v>0</v>
      </c>
      <c r="D139" s="3">
        <v>0</v>
      </c>
      <c r="E139" s="3">
        <f>SUM(B139+C139+D139)</f>
        <v>0</v>
      </c>
      <c r="F139" s="3">
        <f t="shared" ref="F139:F140" si="77">SUM(E139)</f>
        <v>0</v>
      </c>
      <c r="G139" s="3">
        <v>0</v>
      </c>
      <c r="H139" s="3">
        <v>0</v>
      </c>
      <c r="I139" s="26">
        <f>SUM(F139+G139+H139)</f>
        <v>0</v>
      </c>
    </row>
    <row r="140" spans="1:9" ht="12.95" customHeight="1" x14ac:dyDescent="0.2">
      <c r="A140" s="8" t="s">
        <v>99</v>
      </c>
      <c r="B140" s="3">
        <v>10405.199999999999</v>
      </c>
      <c r="C140" s="3">
        <v>0</v>
      </c>
      <c r="D140" s="3">
        <v>-17.400000000000002</v>
      </c>
      <c r="E140" s="3">
        <f>SUM(B140+C140+D140)</f>
        <v>10387.799999999999</v>
      </c>
      <c r="F140" s="3">
        <f t="shared" si="77"/>
        <v>10387.799999999999</v>
      </c>
      <c r="G140" s="3">
        <v>1200</v>
      </c>
      <c r="H140" s="3">
        <v>-234</v>
      </c>
      <c r="I140" s="26">
        <f>SUM(F140+G140+H140)</f>
        <v>11353.8</v>
      </c>
    </row>
    <row r="141" spans="1:9" ht="12.95" customHeight="1" x14ac:dyDescent="0.2">
      <c r="A141" s="8" t="s">
        <v>100</v>
      </c>
      <c r="B141" s="3">
        <f>SUM(B142+B143)</f>
        <v>6588.4000000000015</v>
      </c>
      <c r="C141" s="3">
        <f t="shared" ref="C141:I141" si="78">SUM(C142+C143)</f>
        <v>-393.5</v>
      </c>
      <c r="D141" s="3">
        <f t="shared" si="78"/>
        <v>0</v>
      </c>
      <c r="E141" s="3">
        <f t="shared" si="78"/>
        <v>6194.9000000000015</v>
      </c>
      <c r="F141" s="3">
        <f t="shared" si="78"/>
        <v>6194.9000000000015</v>
      </c>
      <c r="G141" s="3">
        <f t="shared" si="78"/>
        <v>300</v>
      </c>
      <c r="H141" s="3">
        <f t="shared" si="78"/>
        <v>-0.2</v>
      </c>
      <c r="I141" s="26">
        <f t="shared" si="78"/>
        <v>6494.7000000000016</v>
      </c>
    </row>
    <row r="142" spans="1:9" ht="12.95" customHeight="1" x14ac:dyDescent="0.2">
      <c r="A142" s="8" t="s">
        <v>90</v>
      </c>
      <c r="B142" s="3">
        <v>3224.0000000000005</v>
      </c>
      <c r="C142" s="3">
        <v>-110</v>
      </c>
      <c r="D142" s="3">
        <v>0</v>
      </c>
      <c r="E142" s="3">
        <f>SUM(B142+C142+D142)</f>
        <v>3114.0000000000005</v>
      </c>
      <c r="F142" s="3">
        <f t="shared" ref="F142:F144" si="79">SUM(E142)</f>
        <v>3114.0000000000005</v>
      </c>
      <c r="G142" s="3">
        <v>351.6</v>
      </c>
      <c r="H142" s="3">
        <v>-0.1</v>
      </c>
      <c r="I142" s="26">
        <f>SUM(F142+G142+H142)</f>
        <v>3465.5000000000005</v>
      </c>
    </row>
    <row r="143" spans="1:9" ht="12.95" customHeight="1" x14ac:dyDescent="0.2">
      <c r="A143" s="8" t="s">
        <v>63</v>
      </c>
      <c r="B143" s="3">
        <v>3364.400000000001</v>
      </c>
      <c r="C143" s="3">
        <v>-283.5</v>
      </c>
      <c r="D143" s="3">
        <v>0</v>
      </c>
      <c r="E143" s="3">
        <f>SUM(B143+C143+D143)</f>
        <v>3080.900000000001</v>
      </c>
      <c r="F143" s="3">
        <f t="shared" si="79"/>
        <v>3080.900000000001</v>
      </c>
      <c r="G143" s="3">
        <v>-51.6</v>
      </c>
      <c r="H143" s="3">
        <v>-0.1</v>
      </c>
      <c r="I143" s="26">
        <f>SUM(F143+G143+H143)</f>
        <v>3029.2000000000012</v>
      </c>
    </row>
    <row r="144" spans="1:9" ht="12.95" customHeight="1" x14ac:dyDescent="0.2">
      <c r="A144" s="8" t="s">
        <v>101</v>
      </c>
      <c r="B144" s="5">
        <v>0</v>
      </c>
      <c r="C144" s="5">
        <v>0</v>
      </c>
      <c r="D144" s="5">
        <v>0</v>
      </c>
      <c r="E144" s="3">
        <f>SUM(B144+C144+D144)</f>
        <v>0</v>
      </c>
      <c r="F144" s="3">
        <f t="shared" si="79"/>
        <v>0</v>
      </c>
      <c r="G144" s="5">
        <v>0</v>
      </c>
      <c r="H144" s="5">
        <v>0</v>
      </c>
      <c r="I144" s="26">
        <f>SUM(F144+G144+H144)</f>
        <v>0</v>
      </c>
    </row>
    <row r="145" spans="1:9" ht="13.5" customHeight="1" x14ac:dyDescent="0.2">
      <c r="A145" s="7" t="s">
        <v>102</v>
      </c>
      <c r="B145" s="3">
        <f>SUM(B146+B147+B148)+B151</f>
        <v>252.4</v>
      </c>
      <c r="C145" s="3">
        <f t="shared" ref="C145:D145" si="80">SUM(C146+C147+C148)+C151</f>
        <v>-67</v>
      </c>
      <c r="D145" s="3">
        <f t="shared" si="80"/>
        <v>0</v>
      </c>
      <c r="E145" s="3">
        <f t="shared" ref="E145:F145" si="81">SUM(E146+E147+E148)+E151</f>
        <v>185.4</v>
      </c>
      <c r="F145" s="3">
        <f t="shared" si="81"/>
        <v>185.4</v>
      </c>
      <c r="G145" s="3">
        <f t="shared" ref="G145:I145" si="82">SUM(G146+G147+G148)+G151</f>
        <v>-75.900000000000006</v>
      </c>
      <c r="H145" s="3">
        <f t="shared" si="82"/>
        <v>0</v>
      </c>
      <c r="I145" s="26">
        <f t="shared" si="82"/>
        <v>109.5</v>
      </c>
    </row>
    <row r="146" spans="1:9" ht="12.95" customHeight="1" x14ac:dyDescent="0.2">
      <c r="A146" s="8" t="s">
        <v>98</v>
      </c>
      <c r="B146" s="5">
        <v>0</v>
      </c>
      <c r="C146" s="5">
        <v>0</v>
      </c>
      <c r="D146" s="5">
        <v>0</v>
      </c>
      <c r="E146" s="3">
        <f>SUM(B146+C146+D146)</f>
        <v>0</v>
      </c>
      <c r="F146" s="3">
        <f t="shared" ref="F146:F147" si="83">SUM(E146)</f>
        <v>0</v>
      </c>
      <c r="G146" s="5">
        <v>0</v>
      </c>
      <c r="H146" s="5">
        <v>0</v>
      </c>
      <c r="I146" s="26">
        <f>SUM(F146+G146+H146)</f>
        <v>0</v>
      </c>
    </row>
    <row r="147" spans="1:9" ht="12.95" customHeight="1" x14ac:dyDescent="0.2">
      <c r="A147" s="8" t="s">
        <v>99</v>
      </c>
      <c r="B147" s="5">
        <v>0</v>
      </c>
      <c r="C147" s="5">
        <v>0</v>
      </c>
      <c r="D147" s="5">
        <v>0</v>
      </c>
      <c r="E147" s="3">
        <f>SUM(B147+C147+D147)</f>
        <v>0</v>
      </c>
      <c r="F147" s="3">
        <f t="shared" si="83"/>
        <v>0</v>
      </c>
      <c r="G147" s="5">
        <v>0</v>
      </c>
      <c r="H147" s="5">
        <v>0</v>
      </c>
      <c r="I147" s="26">
        <f>SUM(F147+G147+H147)</f>
        <v>0</v>
      </c>
    </row>
    <row r="148" spans="1:9" ht="12.95" customHeight="1" x14ac:dyDescent="0.2">
      <c r="A148" s="8" t="s">
        <v>100</v>
      </c>
      <c r="B148" s="3">
        <f>SUM(B149+B150)</f>
        <v>252.4</v>
      </c>
      <c r="C148" s="3">
        <f t="shared" ref="C148:I148" si="84">SUM(C149+C150)</f>
        <v>-67</v>
      </c>
      <c r="D148" s="3">
        <f t="shared" si="84"/>
        <v>0</v>
      </c>
      <c r="E148" s="3">
        <f t="shared" si="84"/>
        <v>185.4</v>
      </c>
      <c r="F148" s="3">
        <f t="shared" si="84"/>
        <v>185.4</v>
      </c>
      <c r="G148" s="3">
        <f t="shared" si="84"/>
        <v>-75.900000000000006</v>
      </c>
      <c r="H148" s="3">
        <f t="shared" si="84"/>
        <v>0</v>
      </c>
      <c r="I148" s="26">
        <f t="shared" si="84"/>
        <v>109.5</v>
      </c>
    </row>
    <row r="149" spans="1:9" ht="12.95" customHeight="1" x14ac:dyDescent="0.2">
      <c r="A149" s="8" t="s">
        <v>90</v>
      </c>
      <c r="B149" s="3">
        <v>83.4</v>
      </c>
      <c r="C149" s="3">
        <v>65.5</v>
      </c>
      <c r="D149" s="3">
        <v>0</v>
      </c>
      <c r="E149" s="3">
        <f>SUM(B149+C149+D149)</f>
        <v>148.9</v>
      </c>
      <c r="F149" s="3">
        <f t="shared" ref="F149:F151" si="85">SUM(E149)</f>
        <v>148.9</v>
      </c>
      <c r="G149" s="3">
        <v>-69</v>
      </c>
      <c r="H149" s="3">
        <v>0</v>
      </c>
      <c r="I149" s="26">
        <f>SUM(F149+G149+H149)</f>
        <v>79.900000000000006</v>
      </c>
    </row>
    <row r="150" spans="1:9" ht="12.95" customHeight="1" x14ac:dyDescent="0.2">
      <c r="A150" s="8" t="s">
        <v>63</v>
      </c>
      <c r="B150" s="3">
        <v>169</v>
      </c>
      <c r="C150" s="3">
        <v>-132.5</v>
      </c>
      <c r="D150" s="3">
        <v>0</v>
      </c>
      <c r="E150" s="3">
        <f>SUM(B150+C150+D150)</f>
        <v>36.5</v>
      </c>
      <c r="F150" s="3">
        <f t="shared" si="85"/>
        <v>36.5</v>
      </c>
      <c r="G150" s="3">
        <v>-6.9</v>
      </c>
      <c r="H150" s="3">
        <v>0</v>
      </c>
      <c r="I150" s="26">
        <f>SUM(F150+G150+H150)</f>
        <v>29.6</v>
      </c>
    </row>
    <row r="151" spans="1:9" ht="12.95" customHeight="1" x14ac:dyDescent="0.2">
      <c r="A151" s="8" t="s">
        <v>101</v>
      </c>
      <c r="B151" s="5">
        <v>0</v>
      </c>
      <c r="C151" s="5">
        <v>0</v>
      </c>
      <c r="D151" s="5">
        <v>0</v>
      </c>
      <c r="E151" s="3">
        <f>SUM(B151+C151+D151)</f>
        <v>0</v>
      </c>
      <c r="F151" s="3">
        <f t="shared" si="85"/>
        <v>0</v>
      </c>
      <c r="G151" s="5">
        <v>0</v>
      </c>
      <c r="H151" s="5">
        <v>0</v>
      </c>
      <c r="I151" s="26">
        <f>SUM(F151+G151+H151)</f>
        <v>0</v>
      </c>
    </row>
    <row r="152" spans="1:9" ht="13.5" customHeight="1" x14ac:dyDescent="0.2">
      <c r="A152" s="7" t="s">
        <v>103</v>
      </c>
      <c r="B152" s="3">
        <f>SUM(B153+B154+B155)+B158</f>
        <v>194.00000000000003</v>
      </c>
      <c r="C152" s="3">
        <f t="shared" ref="C152:D152" si="86">SUM(C153+C154+C155)+C158</f>
        <v>3.5</v>
      </c>
      <c r="D152" s="3">
        <f t="shared" si="86"/>
        <v>0</v>
      </c>
      <c r="E152" s="3">
        <f t="shared" ref="E152:F152" si="87">SUM(E153+E154+E155)+E158</f>
        <v>197.5</v>
      </c>
      <c r="F152" s="3">
        <f t="shared" si="87"/>
        <v>197.5</v>
      </c>
      <c r="G152" s="3">
        <f t="shared" ref="G152:I152" si="88">SUM(G153+G154+G155)+G158</f>
        <v>8.2999999999999989</v>
      </c>
      <c r="H152" s="3">
        <f t="shared" si="88"/>
        <v>-0.1</v>
      </c>
      <c r="I152" s="26">
        <f t="shared" si="88"/>
        <v>205.70000000000002</v>
      </c>
    </row>
    <row r="153" spans="1:9" ht="12.95" customHeight="1" x14ac:dyDescent="0.2">
      <c r="A153" s="8" t="s">
        <v>98</v>
      </c>
      <c r="B153" s="5">
        <v>0</v>
      </c>
      <c r="C153" s="5">
        <v>0</v>
      </c>
      <c r="D153" s="5">
        <v>0</v>
      </c>
      <c r="E153" s="3">
        <f>SUM(B153+C153+D153)</f>
        <v>0</v>
      </c>
      <c r="F153" s="3">
        <f t="shared" ref="F153:F154" si="89">SUM(E153)</f>
        <v>0</v>
      </c>
      <c r="G153" s="5">
        <v>0</v>
      </c>
      <c r="H153" s="5">
        <v>0</v>
      </c>
      <c r="I153" s="26">
        <f>SUM(F153+G153+H153)</f>
        <v>0</v>
      </c>
    </row>
    <row r="154" spans="1:9" ht="12.95" customHeight="1" x14ac:dyDescent="0.2">
      <c r="A154" s="8" t="s">
        <v>99</v>
      </c>
      <c r="B154" s="5">
        <v>6</v>
      </c>
      <c r="C154" s="5">
        <v>-3</v>
      </c>
      <c r="D154" s="5">
        <v>0</v>
      </c>
      <c r="E154" s="3">
        <f>SUM(B154+C154+D154)</f>
        <v>3</v>
      </c>
      <c r="F154" s="3">
        <f t="shared" si="89"/>
        <v>3</v>
      </c>
      <c r="G154" s="5">
        <v>-1.8</v>
      </c>
      <c r="H154" s="5">
        <v>0</v>
      </c>
      <c r="I154" s="26">
        <f>SUM(F154+G154+H154)</f>
        <v>1.2</v>
      </c>
    </row>
    <row r="155" spans="1:9" ht="12.95" customHeight="1" x14ac:dyDescent="0.2">
      <c r="A155" s="8" t="s">
        <v>100</v>
      </c>
      <c r="B155" s="3">
        <f>SUM(B156+B157)</f>
        <v>184.90000000000003</v>
      </c>
      <c r="C155" s="3">
        <f t="shared" ref="C155:I155" si="90">SUM(C156+C157)</f>
        <v>0.40000000000000013</v>
      </c>
      <c r="D155" s="3">
        <f t="shared" si="90"/>
        <v>0</v>
      </c>
      <c r="E155" s="3">
        <f t="shared" si="90"/>
        <v>185.3</v>
      </c>
      <c r="F155" s="3">
        <f t="shared" si="90"/>
        <v>185.3</v>
      </c>
      <c r="G155" s="3">
        <f t="shared" si="90"/>
        <v>18.7</v>
      </c>
      <c r="H155" s="3">
        <f t="shared" si="90"/>
        <v>-0.1</v>
      </c>
      <c r="I155" s="26">
        <f t="shared" si="90"/>
        <v>203.90000000000003</v>
      </c>
    </row>
    <row r="156" spans="1:9" ht="12.95" customHeight="1" x14ac:dyDescent="0.2">
      <c r="A156" s="8" t="s">
        <v>90</v>
      </c>
      <c r="B156" s="3">
        <v>102.80000000000004</v>
      </c>
      <c r="C156" s="3">
        <v>-1.4</v>
      </c>
      <c r="D156" s="3">
        <v>0</v>
      </c>
      <c r="E156" s="3">
        <f>SUM(B156+C156+D156)</f>
        <v>101.40000000000003</v>
      </c>
      <c r="F156" s="3">
        <f t="shared" ref="F156:F158" si="91">SUM(E156)</f>
        <v>101.40000000000003</v>
      </c>
      <c r="G156" s="3">
        <v>2.2999999999999998</v>
      </c>
      <c r="H156" s="3">
        <v>-0.1</v>
      </c>
      <c r="I156" s="26">
        <f>SUM(F156+G156+H156)</f>
        <v>103.60000000000004</v>
      </c>
    </row>
    <row r="157" spans="1:9" ht="12.95" customHeight="1" x14ac:dyDescent="0.2">
      <c r="A157" s="8" t="s">
        <v>63</v>
      </c>
      <c r="B157" s="3">
        <v>82.1</v>
      </c>
      <c r="C157" s="3">
        <v>1.8</v>
      </c>
      <c r="D157" s="3">
        <v>0</v>
      </c>
      <c r="E157" s="3">
        <f>SUM(B157+C157+D157)</f>
        <v>83.899999999999991</v>
      </c>
      <c r="F157" s="3">
        <f t="shared" si="91"/>
        <v>83.899999999999991</v>
      </c>
      <c r="G157" s="3">
        <v>16.399999999999999</v>
      </c>
      <c r="H157" s="3">
        <v>0</v>
      </c>
      <c r="I157" s="26">
        <f>SUM(F157+G157+H157)</f>
        <v>100.29999999999998</v>
      </c>
    </row>
    <row r="158" spans="1:9" ht="12.95" customHeight="1" x14ac:dyDescent="0.2">
      <c r="A158" s="8" t="s">
        <v>101</v>
      </c>
      <c r="B158" s="3">
        <v>3.0999999999999996</v>
      </c>
      <c r="C158" s="3">
        <v>6.1</v>
      </c>
      <c r="D158" s="3">
        <v>0</v>
      </c>
      <c r="E158" s="3">
        <f>SUM(B158+C158+D158)</f>
        <v>9.1999999999999993</v>
      </c>
      <c r="F158" s="3">
        <f t="shared" si="91"/>
        <v>9.1999999999999993</v>
      </c>
      <c r="G158" s="3">
        <v>-8.6</v>
      </c>
      <c r="H158" s="3">
        <v>0</v>
      </c>
      <c r="I158" s="26">
        <f>SUM(F158+G158+H158)</f>
        <v>0.59999999999999964</v>
      </c>
    </row>
    <row r="159" spans="1:9" ht="12.75" customHeight="1" x14ac:dyDescent="0.2">
      <c r="A159" s="21" t="s">
        <v>35</v>
      </c>
      <c r="B159" s="24">
        <f>SUM(B160+B173+B194+B205)</f>
        <v>56732.2</v>
      </c>
      <c r="C159" s="24">
        <f t="shared" ref="C159:I159" si="92">SUM(C160+C173+C194+C205)</f>
        <v>-330.90000000000003</v>
      </c>
      <c r="D159" s="24">
        <f t="shared" si="92"/>
        <v>13.7</v>
      </c>
      <c r="E159" s="24">
        <f t="shared" si="92"/>
        <v>56415</v>
      </c>
      <c r="F159" s="24">
        <f t="shared" si="92"/>
        <v>56415</v>
      </c>
      <c r="G159" s="24">
        <f t="shared" si="92"/>
        <v>-537</v>
      </c>
      <c r="H159" s="24">
        <f t="shared" si="92"/>
        <v>-15.100000000000001</v>
      </c>
      <c r="I159" s="25">
        <f t="shared" si="92"/>
        <v>55862.899999999994</v>
      </c>
    </row>
    <row r="160" spans="1:9" ht="12.95" customHeight="1" x14ac:dyDescent="0.2">
      <c r="A160" s="21" t="s">
        <v>104</v>
      </c>
      <c r="B160" s="24">
        <f>SUM(B161+B162)</f>
        <v>3944.2000000000003</v>
      </c>
      <c r="C160" s="24">
        <f t="shared" ref="C160:I160" si="93">SUM(C161+C162)</f>
        <v>-15.300000000000004</v>
      </c>
      <c r="D160" s="24">
        <f t="shared" si="93"/>
        <v>0</v>
      </c>
      <c r="E160" s="24">
        <f t="shared" si="93"/>
        <v>3928.9</v>
      </c>
      <c r="F160" s="24">
        <f t="shared" si="93"/>
        <v>3928.9</v>
      </c>
      <c r="G160" s="24">
        <f t="shared" si="93"/>
        <v>-20.299999999999997</v>
      </c>
      <c r="H160" s="24">
        <f t="shared" si="93"/>
        <v>0</v>
      </c>
      <c r="I160" s="25">
        <f t="shared" si="93"/>
        <v>3908.6000000000004</v>
      </c>
    </row>
    <row r="161" spans="1:9" ht="12.6" customHeight="1" x14ac:dyDescent="0.2">
      <c r="A161" s="7" t="s">
        <v>105</v>
      </c>
      <c r="B161" s="5">
        <v>0</v>
      </c>
      <c r="C161" s="5">
        <v>0</v>
      </c>
      <c r="D161" s="5">
        <v>0</v>
      </c>
      <c r="E161" s="3">
        <f>SUM(B161+C161+D161)</f>
        <v>0</v>
      </c>
      <c r="F161" s="3">
        <f>SUM(E161)</f>
        <v>0</v>
      </c>
      <c r="G161" s="5">
        <v>0</v>
      </c>
      <c r="H161" s="5">
        <v>0</v>
      </c>
      <c r="I161" s="26">
        <f>SUM(F161+G161+H161)</f>
        <v>0</v>
      </c>
    </row>
    <row r="162" spans="1:9" ht="12.6" customHeight="1" x14ac:dyDescent="0.2">
      <c r="A162" s="7" t="s">
        <v>106</v>
      </c>
      <c r="B162" s="3">
        <f>SUM(B163+B168)</f>
        <v>3944.2000000000003</v>
      </c>
      <c r="C162" s="3">
        <f t="shared" ref="C162:I162" si="94">SUM(C163+C168)</f>
        <v>-15.300000000000004</v>
      </c>
      <c r="D162" s="3">
        <f t="shared" si="94"/>
        <v>0</v>
      </c>
      <c r="E162" s="3">
        <f t="shared" si="94"/>
        <v>3928.9</v>
      </c>
      <c r="F162" s="3">
        <f t="shared" si="94"/>
        <v>3928.9</v>
      </c>
      <c r="G162" s="3">
        <f t="shared" si="94"/>
        <v>-20.299999999999997</v>
      </c>
      <c r="H162" s="3">
        <f t="shared" si="94"/>
        <v>0</v>
      </c>
      <c r="I162" s="26">
        <f t="shared" si="94"/>
        <v>3908.6000000000004</v>
      </c>
    </row>
    <row r="163" spans="1:9" ht="12.6" customHeight="1" x14ac:dyDescent="0.2">
      <c r="A163" s="7" t="s">
        <v>107</v>
      </c>
      <c r="B163" s="3">
        <f>SUM(B164+B165+B166+B167)</f>
        <v>1110.8000000000002</v>
      </c>
      <c r="C163" s="3">
        <f t="shared" ref="C163:I163" si="95">SUM(C164+C165+C166+C167)</f>
        <v>2</v>
      </c>
      <c r="D163" s="3">
        <f t="shared" si="95"/>
        <v>0</v>
      </c>
      <c r="E163" s="3">
        <f t="shared" si="95"/>
        <v>1112.8000000000002</v>
      </c>
      <c r="F163" s="3">
        <f t="shared" si="95"/>
        <v>1112.8000000000002</v>
      </c>
      <c r="G163" s="3">
        <f t="shared" si="95"/>
        <v>1.0999999999999996</v>
      </c>
      <c r="H163" s="3">
        <f t="shared" si="95"/>
        <v>0</v>
      </c>
      <c r="I163" s="26">
        <f t="shared" si="95"/>
        <v>1113.9000000000003</v>
      </c>
    </row>
    <row r="164" spans="1:9" ht="12.6" customHeight="1" x14ac:dyDescent="0.2">
      <c r="A164" s="8" t="s">
        <v>108</v>
      </c>
      <c r="B164" s="3">
        <v>462.80000000000007</v>
      </c>
      <c r="C164" s="3">
        <v>2.6</v>
      </c>
      <c r="D164" s="3">
        <v>0</v>
      </c>
      <c r="E164" s="3">
        <f>SUM(B164+C164+D164)</f>
        <v>465.40000000000009</v>
      </c>
      <c r="F164" s="3">
        <f t="shared" ref="F164:F167" si="96">SUM(E164)</f>
        <v>465.40000000000009</v>
      </c>
      <c r="G164" s="3">
        <v>2.6</v>
      </c>
      <c r="H164" s="3">
        <v>0</v>
      </c>
      <c r="I164" s="26">
        <f>SUM(F164+G164+H164)</f>
        <v>468.00000000000011</v>
      </c>
    </row>
    <row r="165" spans="1:9" ht="12.6" customHeight="1" x14ac:dyDescent="0.2">
      <c r="A165" s="8" t="s">
        <v>109</v>
      </c>
      <c r="B165" s="5">
        <v>0</v>
      </c>
      <c r="C165" s="5">
        <v>0</v>
      </c>
      <c r="D165" s="5">
        <v>0</v>
      </c>
      <c r="E165" s="3">
        <f>SUM(B165+C165+D165)</f>
        <v>0</v>
      </c>
      <c r="F165" s="3">
        <f t="shared" si="96"/>
        <v>0</v>
      </c>
      <c r="G165" s="5">
        <v>0</v>
      </c>
      <c r="H165" s="5">
        <v>0</v>
      </c>
      <c r="I165" s="26">
        <f>SUM(F165+G165+H165)</f>
        <v>0</v>
      </c>
    </row>
    <row r="166" spans="1:9" ht="12.6" customHeight="1" x14ac:dyDescent="0.2">
      <c r="A166" s="8" t="s">
        <v>110</v>
      </c>
      <c r="B166" s="3">
        <v>510.10000000000008</v>
      </c>
      <c r="C166" s="3">
        <v>-10.9</v>
      </c>
      <c r="D166" s="3">
        <v>0</v>
      </c>
      <c r="E166" s="3">
        <f>SUM(B166+C166+D166)</f>
        <v>499.2000000000001</v>
      </c>
      <c r="F166" s="3">
        <f t="shared" si="96"/>
        <v>499.2000000000001</v>
      </c>
      <c r="G166" s="3">
        <v>-11.8</v>
      </c>
      <c r="H166" s="3">
        <v>0</v>
      </c>
      <c r="I166" s="26">
        <f>SUM(F166+G166+H166)</f>
        <v>487.40000000000009</v>
      </c>
    </row>
    <row r="167" spans="1:9" ht="12.6" customHeight="1" x14ac:dyDescent="0.2">
      <c r="A167" s="8" t="s">
        <v>111</v>
      </c>
      <c r="B167" s="3">
        <v>137.9</v>
      </c>
      <c r="C167" s="3">
        <v>10.3</v>
      </c>
      <c r="D167" s="3">
        <v>0</v>
      </c>
      <c r="E167" s="3">
        <f>SUM(B167+C167+D167)</f>
        <v>148.20000000000002</v>
      </c>
      <c r="F167" s="3">
        <f t="shared" si="96"/>
        <v>148.20000000000002</v>
      </c>
      <c r="G167" s="3">
        <v>10.3</v>
      </c>
      <c r="H167" s="3">
        <v>0</v>
      </c>
      <c r="I167" s="26">
        <f>SUM(F167+G167+H167)</f>
        <v>158.50000000000003</v>
      </c>
    </row>
    <row r="168" spans="1:9" ht="12.6" customHeight="1" x14ac:dyDescent="0.2">
      <c r="A168" s="7" t="s">
        <v>112</v>
      </c>
      <c r="B168" s="3">
        <f>SUM(B169+B170+B171+B172)</f>
        <v>2833.4</v>
      </c>
      <c r="C168" s="3">
        <f t="shared" ref="C168:I168" si="97">SUM(C169+C170+C171+C172)</f>
        <v>-17.300000000000004</v>
      </c>
      <c r="D168" s="3">
        <f t="shared" si="97"/>
        <v>0</v>
      </c>
      <c r="E168" s="3">
        <f t="shared" si="97"/>
        <v>2816.1</v>
      </c>
      <c r="F168" s="3">
        <f t="shared" si="97"/>
        <v>2816.1</v>
      </c>
      <c r="G168" s="3">
        <f t="shared" si="97"/>
        <v>-21.4</v>
      </c>
      <c r="H168" s="3">
        <f t="shared" si="97"/>
        <v>0</v>
      </c>
      <c r="I168" s="26">
        <f t="shared" si="97"/>
        <v>2794.7</v>
      </c>
    </row>
    <row r="169" spans="1:9" ht="12.6" customHeight="1" x14ac:dyDescent="0.2">
      <c r="A169" s="8" t="s">
        <v>108</v>
      </c>
      <c r="B169" s="3">
        <v>585.89999999999975</v>
      </c>
      <c r="C169" s="3">
        <v>3.8</v>
      </c>
      <c r="D169" s="3">
        <v>0</v>
      </c>
      <c r="E169" s="3">
        <f>SUM(B169+C169+D169)</f>
        <v>589.6999999999997</v>
      </c>
      <c r="F169" s="3">
        <f t="shared" ref="F169:F172" si="98">SUM(E169)</f>
        <v>589.6999999999997</v>
      </c>
      <c r="G169" s="3">
        <v>3.8</v>
      </c>
      <c r="H169" s="3">
        <v>0</v>
      </c>
      <c r="I169" s="26">
        <f>SUM(F169+G169+H169)</f>
        <v>593.49999999999966</v>
      </c>
    </row>
    <row r="170" spans="1:9" ht="12.6" customHeight="1" x14ac:dyDescent="0.2">
      <c r="A170" s="8" t="s">
        <v>109</v>
      </c>
      <c r="B170" s="5">
        <v>0</v>
      </c>
      <c r="C170" s="5">
        <v>0</v>
      </c>
      <c r="D170" s="5">
        <v>0</v>
      </c>
      <c r="E170" s="3">
        <f>SUM(B170+C170+D170)</f>
        <v>0</v>
      </c>
      <c r="F170" s="3">
        <f t="shared" si="98"/>
        <v>0</v>
      </c>
      <c r="G170" s="5">
        <v>0</v>
      </c>
      <c r="H170" s="5">
        <v>0</v>
      </c>
      <c r="I170" s="26">
        <f>SUM(F170+G170+H170)</f>
        <v>0</v>
      </c>
    </row>
    <row r="171" spans="1:9" ht="12.6" customHeight="1" x14ac:dyDescent="0.2">
      <c r="A171" s="8" t="s">
        <v>110</v>
      </c>
      <c r="B171" s="3">
        <v>1637.4000000000005</v>
      </c>
      <c r="C171" s="3">
        <v>-39.700000000000003</v>
      </c>
      <c r="D171" s="3">
        <v>0</v>
      </c>
      <c r="E171" s="3">
        <f>SUM(B171+C171+D171)</f>
        <v>1597.7000000000005</v>
      </c>
      <c r="F171" s="3">
        <f t="shared" si="98"/>
        <v>1597.7000000000005</v>
      </c>
      <c r="G171" s="3">
        <v>-43.8</v>
      </c>
      <c r="H171" s="3">
        <v>0</v>
      </c>
      <c r="I171" s="26">
        <f>SUM(F171+G171+H171)</f>
        <v>1553.9000000000005</v>
      </c>
    </row>
    <row r="172" spans="1:9" ht="12.6" customHeight="1" x14ac:dyDescent="0.2">
      <c r="A172" s="8" t="s">
        <v>111</v>
      </c>
      <c r="B172" s="3">
        <v>610.0999999999998</v>
      </c>
      <c r="C172" s="3">
        <v>18.600000000000001</v>
      </c>
      <c r="D172" s="3">
        <v>0</v>
      </c>
      <c r="E172" s="3">
        <f>SUM(B172+C172+D172)</f>
        <v>628.69999999999982</v>
      </c>
      <c r="F172" s="3">
        <f t="shared" si="98"/>
        <v>628.69999999999982</v>
      </c>
      <c r="G172" s="3">
        <v>18.600000000000001</v>
      </c>
      <c r="H172" s="3">
        <v>0</v>
      </c>
      <c r="I172" s="26">
        <f>SUM(F172+G172+H172)</f>
        <v>647.29999999999984</v>
      </c>
    </row>
    <row r="173" spans="1:9" ht="12.95" customHeight="1" x14ac:dyDescent="0.2">
      <c r="A173" s="21" t="s">
        <v>113</v>
      </c>
      <c r="B173" s="24">
        <f>SUM(B174+B175+B178+B185)</f>
        <v>19605.299999999996</v>
      </c>
      <c r="C173" s="24">
        <f t="shared" ref="C173:I173" si="99">SUM(C174+C175+C178+C185)</f>
        <v>-416.1</v>
      </c>
      <c r="D173" s="24">
        <f t="shared" si="99"/>
        <v>8</v>
      </c>
      <c r="E173" s="24">
        <f t="shared" si="99"/>
        <v>19197.199999999997</v>
      </c>
      <c r="F173" s="24">
        <f t="shared" si="99"/>
        <v>19197.199999999997</v>
      </c>
      <c r="G173" s="24">
        <f t="shared" si="99"/>
        <v>404.10000000000008</v>
      </c>
      <c r="H173" s="24">
        <f t="shared" si="99"/>
        <v>-5.7</v>
      </c>
      <c r="I173" s="25">
        <f t="shared" si="99"/>
        <v>19595.599999999995</v>
      </c>
    </row>
    <row r="174" spans="1:9" ht="12.6" customHeight="1" x14ac:dyDescent="0.2">
      <c r="A174" s="7" t="s">
        <v>114</v>
      </c>
      <c r="B174" s="5">
        <v>-1.8596235662471372E-15</v>
      </c>
      <c r="C174" s="5">
        <v>0</v>
      </c>
      <c r="D174" s="5">
        <v>0</v>
      </c>
      <c r="E174" s="3">
        <f>SUM(B174+C174+D174)</f>
        <v>-1.8596235662471372E-15</v>
      </c>
      <c r="F174" s="3">
        <f>SUM(E174)</f>
        <v>-1.8596235662471372E-15</v>
      </c>
      <c r="G174" s="5">
        <v>0</v>
      </c>
      <c r="H174" s="5">
        <v>0</v>
      </c>
      <c r="I174" s="26">
        <f>SUM(F174+G174+H174)</f>
        <v>-1.8596235662471372E-15</v>
      </c>
    </row>
    <row r="175" spans="1:9" ht="12.6" customHeight="1" x14ac:dyDescent="0.2">
      <c r="A175" s="7" t="s">
        <v>115</v>
      </c>
      <c r="B175" s="3">
        <f>SUM(B176+B177)</f>
        <v>5888.0999999999985</v>
      </c>
      <c r="C175" s="3">
        <f t="shared" ref="C175:I175" si="100">SUM(C176+C177)</f>
        <v>50.3</v>
      </c>
      <c r="D175" s="3">
        <f t="shared" si="100"/>
        <v>7.7</v>
      </c>
      <c r="E175" s="3">
        <f t="shared" si="100"/>
        <v>5946.0999999999985</v>
      </c>
      <c r="F175" s="3">
        <f t="shared" si="100"/>
        <v>5946.0999999999985</v>
      </c>
      <c r="G175" s="3">
        <f t="shared" si="100"/>
        <v>-44</v>
      </c>
      <c r="H175" s="3">
        <f t="shared" si="100"/>
        <v>-5.5</v>
      </c>
      <c r="I175" s="26">
        <f t="shared" si="100"/>
        <v>5896.5999999999985</v>
      </c>
    </row>
    <row r="176" spans="1:9" ht="12.6" customHeight="1" x14ac:dyDescent="0.2">
      <c r="A176" s="7" t="s">
        <v>116</v>
      </c>
      <c r="B176" s="3">
        <v>5888.0999999999985</v>
      </c>
      <c r="C176" s="3">
        <v>50.3</v>
      </c>
      <c r="D176" s="3">
        <v>7.7</v>
      </c>
      <c r="E176" s="3">
        <f>SUM(B176+C176+D176)</f>
        <v>5946.0999999999985</v>
      </c>
      <c r="F176" s="3">
        <f t="shared" ref="F176:F177" si="101">SUM(E176)</f>
        <v>5946.0999999999985</v>
      </c>
      <c r="G176" s="3">
        <v>-44</v>
      </c>
      <c r="H176" s="3">
        <v>-5.5</v>
      </c>
      <c r="I176" s="26">
        <f>SUM(F176+G176+H176)</f>
        <v>5896.5999999999985</v>
      </c>
    </row>
    <row r="177" spans="1:9" ht="12.6" customHeight="1" x14ac:dyDescent="0.2">
      <c r="A177" s="7" t="s">
        <v>117</v>
      </c>
      <c r="B177" s="5">
        <v>0</v>
      </c>
      <c r="C177" s="5">
        <v>0</v>
      </c>
      <c r="D177" s="5">
        <v>0</v>
      </c>
      <c r="E177" s="3">
        <f>SUM(B177+C177+D177)</f>
        <v>0</v>
      </c>
      <c r="F177" s="3">
        <f t="shared" si="101"/>
        <v>0</v>
      </c>
      <c r="G177" s="5">
        <v>0</v>
      </c>
      <c r="H177" s="5">
        <v>0</v>
      </c>
      <c r="I177" s="26">
        <f>SUM(F177+G177+H177)</f>
        <v>0</v>
      </c>
    </row>
    <row r="178" spans="1:9" ht="12.6" customHeight="1" x14ac:dyDescent="0.2">
      <c r="A178" s="7" t="s">
        <v>118</v>
      </c>
      <c r="B178" s="3">
        <f>SUM(B179+B182)</f>
        <v>9109.4999999999982</v>
      </c>
      <c r="C178" s="3">
        <f t="shared" ref="C178:I178" si="102">SUM(C179+C182)</f>
        <v>-464.90000000000003</v>
      </c>
      <c r="D178" s="3">
        <f t="shared" si="102"/>
        <v>0.1</v>
      </c>
      <c r="E178" s="3">
        <f t="shared" si="102"/>
        <v>8644.6999999999989</v>
      </c>
      <c r="F178" s="3">
        <f t="shared" si="102"/>
        <v>8644.6999999999989</v>
      </c>
      <c r="G178" s="3">
        <f t="shared" si="102"/>
        <v>565.30000000000007</v>
      </c>
      <c r="H178" s="3">
        <f t="shared" si="102"/>
        <v>0.2</v>
      </c>
      <c r="I178" s="26">
        <f t="shared" si="102"/>
        <v>9210.1999999999971</v>
      </c>
    </row>
    <row r="179" spans="1:9" ht="12.6" customHeight="1" x14ac:dyDescent="0.2">
      <c r="A179" s="7" t="s">
        <v>116</v>
      </c>
      <c r="B179" s="3">
        <f>SUM(B180+B181)</f>
        <v>4822.1000000000004</v>
      </c>
      <c r="C179" s="3">
        <f t="shared" ref="C179:I179" si="103">SUM(C180+C181)</f>
        <v>3.7</v>
      </c>
      <c r="D179" s="3">
        <f t="shared" si="103"/>
        <v>0.1</v>
      </c>
      <c r="E179" s="3">
        <f t="shared" si="103"/>
        <v>4825.9000000000005</v>
      </c>
      <c r="F179" s="3">
        <f t="shared" si="103"/>
        <v>4825.9000000000005</v>
      </c>
      <c r="G179" s="3">
        <f t="shared" si="103"/>
        <v>-3.3000000000000007</v>
      </c>
      <c r="H179" s="3">
        <f t="shared" si="103"/>
        <v>0</v>
      </c>
      <c r="I179" s="26">
        <f t="shared" si="103"/>
        <v>4822.6000000000004</v>
      </c>
    </row>
    <row r="180" spans="1:9" ht="12.6" customHeight="1" x14ac:dyDescent="0.2">
      <c r="A180" s="8" t="s">
        <v>119</v>
      </c>
      <c r="B180" s="3">
        <v>4567</v>
      </c>
      <c r="C180" s="3">
        <v>10.5</v>
      </c>
      <c r="D180" s="3">
        <v>0.1</v>
      </c>
      <c r="E180" s="3">
        <f>SUM(B180+C180+D180)</f>
        <v>4577.6000000000004</v>
      </c>
      <c r="F180" s="3">
        <f t="shared" ref="F180:F181" si="104">SUM(E180)</f>
        <v>4577.6000000000004</v>
      </c>
      <c r="G180" s="3">
        <v>15.5</v>
      </c>
      <c r="H180" s="3">
        <v>0</v>
      </c>
      <c r="I180" s="26">
        <f>SUM(F180+G180+H180)</f>
        <v>4593.1000000000004</v>
      </c>
    </row>
    <row r="181" spans="1:9" ht="12.6" customHeight="1" x14ac:dyDescent="0.2">
      <c r="A181" s="8" t="s">
        <v>120</v>
      </c>
      <c r="B181" s="3">
        <v>255.1</v>
      </c>
      <c r="C181" s="3">
        <v>-6.8</v>
      </c>
      <c r="D181" s="3">
        <v>0</v>
      </c>
      <c r="E181" s="3">
        <f>SUM(B181+C181+D181)</f>
        <v>248.29999999999998</v>
      </c>
      <c r="F181" s="3">
        <f t="shared" si="104"/>
        <v>248.29999999999998</v>
      </c>
      <c r="G181" s="3">
        <v>-18.8</v>
      </c>
      <c r="H181" s="3">
        <v>0</v>
      </c>
      <c r="I181" s="26">
        <f>SUM(F181+G181+H181)</f>
        <v>229.49999999999997</v>
      </c>
    </row>
    <row r="182" spans="1:9" ht="12.6" customHeight="1" x14ac:dyDescent="0.2">
      <c r="A182" s="7" t="s">
        <v>117</v>
      </c>
      <c r="B182" s="3">
        <f>SUM(B183+B184)</f>
        <v>4287.3999999999978</v>
      </c>
      <c r="C182" s="3">
        <f t="shared" ref="C182:I182" si="105">SUM(C183+C184)</f>
        <v>-468.6</v>
      </c>
      <c r="D182" s="3">
        <f t="shared" si="105"/>
        <v>0</v>
      </c>
      <c r="E182" s="3">
        <f t="shared" si="105"/>
        <v>3818.7999999999979</v>
      </c>
      <c r="F182" s="3">
        <f t="shared" si="105"/>
        <v>3818.7999999999979</v>
      </c>
      <c r="G182" s="3">
        <f t="shared" si="105"/>
        <v>568.6</v>
      </c>
      <c r="H182" s="3">
        <f t="shared" si="105"/>
        <v>0.2</v>
      </c>
      <c r="I182" s="26">
        <f t="shared" si="105"/>
        <v>4387.5999999999976</v>
      </c>
    </row>
    <row r="183" spans="1:9" ht="12.6" customHeight="1" x14ac:dyDescent="0.2">
      <c r="A183" s="8" t="s">
        <v>119</v>
      </c>
      <c r="B183" s="3">
        <v>3922.2999999999979</v>
      </c>
      <c r="C183" s="3">
        <v>-349.7</v>
      </c>
      <c r="D183" s="3">
        <v>0</v>
      </c>
      <c r="E183" s="3">
        <f>SUM(B183+C183+D183)</f>
        <v>3572.5999999999981</v>
      </c>
      <c r="F183" s="3">
        <f t="shared" ref="F183:F184" si="106">SUM(E183)</f>
        <v>3572.5999999999981</v>
      </c>
      <c r="G183" s="3">
        <v>139.4</v>
      </c>
      <c r="H183" s="3">
        <v>0.1</v>
      </c>
      <c r="I183" s="26">
        <f>SUM(F183+G183+H183)</f>
        <v>3712.0999999999981</v>
      </c>
    </row>
    <row r="184" spans="1:9" ht="12.6" customHeight="1" x14ac:dyDescent="0.2">
      <c r="A184" s="8" t="s">
        <v>120</v>
      </c>
      <c r="B184" s="3">
        <v>365.09999999999985</v>
      </c>
      <c r="C184" s="3">
        <v>-118.9</v>
      </c>
      <c r="D184" s="3">
        <v>0</v>
      </c>
      <c r="E184" s="3">
        <f>SUM(B184+C184+D184)</f>
        <v>246.19999999999985</v>
      </c>
      <c r="F184" s="3">
        <f t="shared" si="106"/>
        <v>246.19999999999985</v>
      </c>
      <c r="G184" s="3">
        <v>429.2</v>
      </c>
      <c r="H184" s="3">
        <v>0.1</v>
      </c>
      <c r="I184" s="26">
        <f>SUM(F184+G184+H184)</f>
        <v>675.49999999999989</v>
      </c>
    </row>
    <row r="185" spans="1:9" ht="12.6" customHeight="1" x14ac:dyDescent="0.2">
      <c r="A185" s="7" t="s">
        <v>121</v>
      </c>
      <c r="B185" s="3">
        <f>SUM(B186+B189)</f>
        <v>4607.6999999999989</v>
      </c>
      <c r="C185" s="3">
        <f t="shared" ref="C185:I185" si="107">SUM(C186+C189)</f>
        <v>-1.5000000000000002</v>
      </c>
      <c r="D185" s="3">
        <f t="shared" si="107"/>
        <v>0.2</v>
      </c>
      <c r="E185" s="3">
        <f t="shared" si="107"/>
        <v>4606.3999999999996</v>
      </c>
      <c r="F185" s="3">
        <f t="shared" si="107"/>
        <v>4606.3999999999996</v>
      </c>
      <c r="G185" s="3">
        <f t="shared" si="107"/>
        <v>-117.19999999999999</v>
      </c>
      <c r="H185" s="3">
        <f t="shared" si="107"/>
        <v>-0.4</v>
      </c>
      <c r="I185" s="26">
        <f t="shared" si="107"/>
        <v>4488.7999999999993</v>
      </c>
    </row>
    <row r="186" spans="1:9" ht="12.6" customHeight="1" x14ac:dyDescent="0.2">
      <c r="A186" s="7" t="s">
        <v>116</v>
      </c>
      <c r="B186" s="3">
        <f>SUM(B187+B188)</f>
        <v>2995.9999999999995</v>
      </c>
      <c r="C186" s="3">
        <f t="shared" ref="C186:I186" si="108">SUM(C187+C188)</f>
        <v>1.9000000000000001</v>
      </c>
      <c r="D186" s="3">
        <f t="shared" si="108"/>
        <v>0.2</v>
      </c>
      <c r="E186" s="3">
        <f t="shared" si="108"/>
        <v>2998.0999999999995</v>
      </c>
      <c r="F186" s="3">
        <f t="shared" si="108"/>
        <v>2998.0999999999995</v>
      </c>
      <c r="G186" s="3">
        <f t="shared" si="108"/>
        <v>-113.6</v>
      </c>
      <c r="H186" s="3">
        <f t="shared" si="108"/>
        <v>-0.4</v>
      </c>
      <c r="I186" s="26">
        <f t="shared" si="108"/>
        <v>2884.0999999999995</v>
      </c>
    </row>
    <row r="187" spans="1:9" ht="12.6" customHeight="1" x14ac:dyDescent="0.2">
      <c r="A187" s="8" t="s">
        <v>122</v>
      </c>
      <c r="B187" s="3">
        <v>2972.1999999999994</v>
      </c>
      <c r="C187" s="3">
        <v>1.9000000000000001</v>
      </c>
      <c r="D187" s="3">
        <v>0</v>
      </c>
      <c r="E187" s="3">
        <f>SUM(B187+C187+D187)</f>
        <v>2974.0999999999995</v>
      </c>
      <c r="F187" s="3">
        <f t="shared" ref="F187:F188" si="109">SUM(E187)</f>
        <v>2974.0999999999995</v>
      </c>
      <c r="G187" s="3">
        <v>-112.5</v>
      </c>
      <c r="H187" s="3">
        <v>0</v>
      </c>
      <c r="I187" s="26">
        <f>SUM(F187+G187+H187)</f>
        <v>2861.5999999999995</v>
      </c>
    </row>
    <row r="188" spans="1:9" ht="12.6" customHeight="1" x14ac:dyDescent="0.2">
      <c r="A188" s="8" t="s">
        <v>123</v>
      </c>
      <c r="B188" s="3">
        <v>23.8</v>
      </c>
      <c r="C188" s="3">
        <v>0</v>
      </c>
      <c r="D188" s="3">
        <v>0.2</v>
      </c>
      <c r="E188" s="3">
        <f>SUM(B188+C188+D188)</f>
        <v>24</v>
      </c>
      <c r="F188" s="3">
        <f t="shared" si="109"/>
        <v>24</v>
      </c>
      <c r="G188" s="3">
        <v>-1.1000000000000001</v>
      </c>
      <c r="H188" s="3">
        <v>-0.4</v>
      </c>
      <c r="I188" s="26">
        <f>SUM(F188+G188+H188)</f>
        <v>22.5</v>
      </c>
    </row>
    <row r="189" spans="1:9" ht="12.6" customHeight="1" x14ac:dyDescent="0.2">
      <c r="A189" s="7" t="s">
        <v>117</v>
      </c>
      <c r="B189" s="3">
        <f>SUM(B190+B191+B192+B193)</f>
        <v>1611.6999999999994</v>
      </c>
      <c r="C189" s="3">
        <f t="shared" ref="C189:I189" si="110">SUM(C190+C191+C192+C193)</f>
        <v>-3.4000000000000004</v>
      </c>
      <c r="D189" s="3">
        <f t="shared" si="110"/>
        <v>0</v>
      </c>
      <c r="E189" s="3">
        <f t="shared" si="110"/>
        <v>1608.2999999999997</v>
      </c>
      <c r="F189" s="3">
        <f t="shared" si="110"/>
        <v>1608.2999999999997</v>
      </c>
      <c r="G189" s="3">
        <f t="shared" si="110"/>
        <v>-3.5999999999999996</v>
      </c>
      <c r="H189" s="3">
        <f t="shared" si="110"/>
        <v>0</v>
      </c>
      <c r="I189" s="26">
        <f t="shared" si="110"/>
        <v>1604.6999999999996</v>
      </c>
    </row>
    <row r="190" spans="1:9" ht="12.6" customHeight="1" x14ac:dyDescent="0.2">
      <c r="A190" s="8" t="s">
        <v>124</v>
      </c>
      <c r="B190" s="3">
        <v>1447.1999999999996</v>
      </c>
      <c r="C190" s="3">
        <v>2.4</v>
      </c>
      <c r="D190" s="3">
        <v>0</v>
      </c>
      <c r="E190" s="3">
        <f>SUM(B190+C190+D190)</f>
        <v>1449.5999999999997</v>
      </c>
      <c r="F190" s="3">
        <f t="shared" ref="F190:F193" si="111">SUM(E190)</f>
        <v>1449.5999999999997</v>
      </c>
      <c r="G190" s="3">
        <v>2.4</v>
      </c>
      <c r="H190" s="3">
        <v>0</v>
      </c>
      <c r="I190" s="26">
        <f>SUM(F190+G190+H190)</f>
        <v>1451.9999999999998</v>
      </c>
    </row>
    <row r="191" spans="1:9" ht="12.6" customHeight="1" x14ac:dyDescent="0.2">
      <c r="A191" s="8" t="s">
        <v>125</v>
      </c>
      <c r="B191" s="5">
        <v>0</v>
      </c>
      <c r="C191" s="5">
        <v>0</v>
      </c>
      <c r="D191" s="5">
        <v>0</v>
      </c>
      <c r="E191" s="3">
        <f>SUM(B191+C191+D191)</f>
        <v>0</v>
      </c>
      <c r="F191" s="3">
        <f t="shared" si="111"/>
        <v>0</v>
      </c>
      <c r="G191" s="5">
        <v>0</v>
      </c>
      <c r="H191" s="5">
        <v>0</v>
      </c>
      <c r="I191" s="26">
        <f>SUM(F191+G191+H191)</f>
        <v>0</v>
      </c>
    </row>
    <row r="192" spans="1:9" ht="12.6" customHeight="1" x14ac:dyDescent="0.2">
      <c r="A192" s="8" t="s">
        <v>126</v>
      </c>
      <c r="B192" s="3">
        <v>142.6999999999999</v>
      </c>
      <c r="C192" s="3">
        <v>-5.9</v>
      </c>
      <c r="D192" s="3">
        <v>0</v>
      </c>
      <c r="E192" s="3">
        <f>SUM(B192+C192+D192)</f>
        <v>136.7999999999999</v>
      </c>
      <c r="F192" s="3">
        <f t="shared" si="111"/>
        <v>136.7999999999999</v>
      </c>
      <c r="G192" s="3">
        <v>-6.1</v>
      </c>
      <c r="H192" s="3">
        <v>0</v>
      </c>
      <c r="I192" s="26">
        <f>SUM(F192+G192+H192)</f>
        <v>130.6999999999999</v>
      </c>
    </row>
    <row r="193" spans="1:9" ht="12.6" customHeight="1" x14ac:dyDescent="0.2">
      <c r="A193" s="8" t="s">
        <v>122</v>
      </c>
      <c r="B193" s="3">
        <v>21.799999999999997</v>
      </c>
      <c r="C193" s="3">
        <v>0.1</v>
      </c>
      <c r="D193" s="3">
        <v>0</v>
      </c>
      <c r="E193" s="3">
        <f>SUM(B193+C193+D193)</f>
        <v>21.9</v>
      </c>
      <c r="F193" s="3">
        <f t="shared" si="111"/>
        <v>21.9</v>
      </c>
      <c r="G193" s="3">
        <v>0.1</v>
      </c>
      <c r="H193" s="3">
        <v>0</v>
      </c>
      <c r="I193" s="26">
        <f>SUM(F193+G193+H193)</f>
        <v>22</v>
      </c>
    </row>
    <row r="194" spans="1:9" ht="12.95" customHeight="1" x14ac:dyDescent="0.2">
      <c r="A194" s="21" t="s">
        <v>127</v>
      </c>
      <c r="B194" s="24">
        <f>SUM(B195+B196+B197+B204)</f>
        <v>31979.000000000004</v>
      </c>
      <c r="C194" s="24">
        <f t="shared" ref="C194:I194" si="112">SUM(C195+C196+C197+C204)</f>
        <v>102.30000000000003</v>
      </c>
      <c r="D194" s="24">
        <f t="shared" si="112"/>
        <v>-0.2</v>
      </c>
      <c r="E194" s="24">
        <f t="shared" si="112"/>
        <v>32081.100000000002</v>
      </c>
      <c r="F194" s="24">
        <f t="shared" si="112"/>
        <v>32081.100000000002</v>
      </c>
      <c r="G194" s="24">
        <f t="shared" si="112"/>
        <v>-984.2</v>
      </c>
      <c r="H194" s="24">
        <f t="shared" si="112"/>
        <v>0</v>
      </c>
      <c r="I194" s="25">
        <f t="shared" si="112"/>
        <v>31096.899999999998</v>
      </c>
    </row>
    <row r="195" spans="1:9" ht="12.6" customHeight="1" x14ac:dyDescent="0.2">
      <c r="A195" s="8" t="s">
        <v>128</v>
      </c>
      <c r="B195" s="3">
        <v>44.500000000000043</v>
      </c>
      <c r="C195" s="3">
        <v>1.7000000000000002</v>
      </c>
      <c r="D195" s="3">
        <v>0</v>
      </c>
      <c r="E195" s="3">
        <f>SUM(B195+C195+D195)</f>
        <v>46.200000000000045</v>
      </c>
      <c r="F195" s="3">
        <f t="shared" ref="F195:F196" si="113">SUM(E195)</f>
        <v>46.200000000000045</v>
      </c>
      <c r="G195" s="3">
        <v>-4</v>
      </c>
      <c r="H195" s="3">
        <v>0</v>
      </c>
      <c r="I195" s="26">
        <f>SUM(F195+G195+H195)</f>
        <v>42.200000000000045</v>
      </c>
    </row>
    <row r="196" spans="1:9" ht="12.6" customHeight="1" x14ac:dyDescent="0.2">
      <c r="A196" s="8" t="s">
        <v>129</v>
      </c>
      <c r="B196" s="5">
        <v>0</v>
      </c>
      <c r="C196" s="5">
        <v>0</v>
      </c>
      <c r="D196" s="5">
        <v>0</v>
      </c>
      <c r="E196" s="3">
        <f>SUM(B196+C196+D196)</f>
        <v>0</v>
      </c>
      <c r="F196" s="3">
        <f t="shared" si="113"/>
        <v>0</v>
      </c>
      <c r="G196" s="5">
        <v>0</v>
      </c>
      <c r="H196" s="5">
        <v>0</v>
      </c>
      <c r="I196" s="26">
        <f>SUM(F196+G196+H196)</f>
        <v>0</v>
      </c>
    </row>
    <row r="197" spans="1:9" ht="12.6" customHeight="1" x14ac:dyDescent="0.2">
      <c r="A197" s="7" t="s">
        <v>130</v>
      </c>
      <c r="B197" s="3">
        <f>SUM(B198+B201)</f>
        <v>31934.500000000004</v>
      </c>
      <c r="C197" s="3">
        <f t="shared" ref="C197:I197" si="114">SUM(C198+C201)</f>
        <v>100.60000000000002</v>
      </c>
      <c r="D197" s="3">
        <f t="shared" si="114"/>
        <v>-0.2</v>
      </c>
      <c r="E197" s="3">
        <f t="shared" si="114"/>
        <v>32034.9</v>
      </c>
      <c r="F197" s="3">
        <f t="shared" si="114"/>
        <v>32034.9</v>
      </c>
      <c r="G197" s="3">
        <f t="shared" si="114"/>
        <v>-980.2</v>
      </c>
      <c r="H197" s="3">
        <f t="shared" si="114"/>
        <v>0</v>
      </c>
      <c r="I197" s="26">
        <f t="shared" si="114"/>
        <v>31054.699999999997</v>
      </c>
    </row>
    <row r="198" spans="1:9" ht="12.6" customHeight="1" x14ac:dyDescent="0.2">
      <c r="A198" s="9" t="s">
        <v>131</v>
      </c>
      <c r="B198" s="3">
        <f>SUM(B199+B200)</f>
        <v>20684.7</v>
      </c>
      <c r="C198" s="3">
        <f t="shared" ref="C198:I198" si="115">SUM(C199+C200)</f>
        <v>261.60000000000002</v>
      </c>
      <c r="D198" s="3">
        <f t="shared" si="115"/>
        <v>-0.1</v>
      </c>
      <c r="E198" s="3">
        <f t="shared" si="115"/>
        <v>20946.2</v>
      </c>
      <c r="F198" s="3">
        <f t="shared" si="115"/>
        <v>20946.2</v>
      </c>
      <c r="G198" s="3">
        <f t="shared" si="115"/>
        <v>-530</v>
      </c>
      <c r="H198" s="3">
        <f t="shared" si="115"/>
        <v>0</v>
      </c>
      <c r="I198" s="26">
        <f t="shared" si="115"/>
        <v>20416.199999999997</v>
      </c>
    </row>
    <row r="199" spans="1:9" ht="12.6" customHeight="1" x14ac:dyDescent="0.2">
      <c r="A199" s="9" t="s">
        <v>132</v>
      </c>
      <c r="B199" s="3">
        <v>2631.2</v>
      </c>
      <c r="C199" s="3">
        <v>381.6</v>
      </c>
      <c r="D199" s="3">
        <v>-0.1</v>
      </c>
      <c r="E199" s="3">
        <f>SUM(B199+C199+D199)</f>
        <v>3012.7</v>
      </c>
      <c r="F199" s="3">
        <f t="shared" ref="F199:F200" si="116">SUM(E199)</f>
        <v>3012.7</v>
      </c>
      <c r="G199" s="3">
        <v>-271.8</v>
      </c>
      <c r="H199" s="3">
        <v>0</v>
      </c>
      <c r="I199" s="26">
        <f>SUM(F199+G199+H199)</f>
        <v>2740.8999999999996</v>
      </c>
    </row>
    <row r="200" spans="1:9" ht="12.6" customHeight="1" x14ac:dyDescent="0.2">
      <c r="A200" s="9" t="s">
        <v>133</v>
      </c>
      <c r="B200" s="3">
        <v>18053.5</v>
      </c>
      <c r="C200" s="3">
        <v>-120</v>
      </c>
      <c r="D200" s="3">
        <v>0</v>
      </c>
      <c r="E200" s="3">
        <f>SUM(B200+C200+D200)</f>
        <v>17933.5</v>
      </c>
      <c r="F200" s="3">
        <f t="shared" si="116"/>
        <v>17933.5</v>
      </c>
      <c r="G200" s="3">
        <v>-258.2</v>
      </c>
      <c r="H200" s="3">
        <v>0</v>
      </c>
      <c r="I200" s="26">
        <f>SUM(F200+G200+H200)</f>
        <v>17675.3</v>
      </c>
    </row>
    <row r="201" spans="1:9" ht="12.6" customHeight="1" x14ac:dyDescent="0.2">
      <c r="A201" s="8" t="s">
        <v>134</v>
      </c>
      <c r="B201" s="3">
        <f>SUM(B202+B203)</f>
        <v>11249.800000000003</v>
      </c>
      <c r="C201" s="3">
        <f t="shared" ref="C201:I201" si="117">SUM(C202+C203)</f>
        <v>-161</v>
      </c>
      <c r="D201" s="3">
        <f t="shared" si="117"/>
        <v>-0.1</v>
      </c>
      <c r="E201" s="3">
        <f t="shared" si="117"/>
        <v>11088.700000000003</v>
      </c>
      <c r="F201" s="3">
        <f t="shared" si="117"/>
        <v>11088.700000000003</v>
      </c>
      <c r="G201" s="3">
        <f t="shared" si="117"/>
        <v>-450.2</v>
      </c>
      <c r="H201" s="3">
        <f t="shared" si="117"/>
        <v>0</v>
      </c>
      <c r="I201" s="26">
        <f t="shared" si="117"/>
        <v>10638.500000000002</v>
      </c>
    </row>
    <row r="202" spans="1:9" ht="12.6" customHeight="1" x14ac:dyDescent="0.2">
      <c r="A202" s="8" t="s">
        <v>132</v>
      </c>
      <c r="B202" s="3">
        <v>990.99999999999977</v>
      </c>
      <c r="C202" s="3">
        <v>-18.8</v>
      </c>
      <c r="D202" s="3">
        <v>-0.1</v>
      </c>
      <c r="E202" s="3">
        <f>SUM(B202+C202+D202)</f>
        <v>972.0999999999998</v>
      </c>
      <c r="F202" s="3">
        <f t="shared" ref="F202:F204" si="118">SUM(E202)</f>
        <v>972.0999999999998</v>
      </c>
      <c r="G202" s="3">
        <v>167.7</v>
      </c>
      <c r="H202" s="3">
        <v>0</v>
      </c>
      <c r="I202" s="26">
        <f>SUM(F202+G202+H202)</f>
        <v>1139.7999999999997</v>
      </c>
    </row>
    <row r="203" spans="1:9" ht="12.6" customHeight="1" x14ac:dyDescent="0.2">
      <c r="A203" s="8" t="s">
        <v>133</v>
      </c>
      <c r="B203" s="3">
        <v>10258.800000000003</v>
      </c>
      <c r="C203" s="3">
        <v>-142.19999999999999</v>
      </c>
      <c r="D203" s="3">
        <v>0</v>
      </c>
      <c r="E203" s="3">
        <f>SUM(B203+C203+D203)</f>
        <v>10116.600000000002</v>
      </c>
      <c r="F203" s="3">
        <f t="shared" si="118"/>
        <v>10116.600000000002</v>
      </c>
      <c r="G203" s="3">
        <v>-617.9</v>
      </c>
      <c r="H203" s="3">
        <v>0</v>
      </c>
      <c r="I203" s="26">
        <f>SUM(F203+G203+H203)</f>
        <v>9498.7000000000025</v>
      </c>
    </row>
    <row r="204" spans="1:9" ht="12.6" customHeight="1" x14ac:dyDescent="0.2">
      <c r="A204" s="7" t="s">
        <v>135</v>
      </c>
      <c r="B204" s="5">
        <v>0</v>
      </c>
      <c r="C204" s="5">
        <v>0</v>
      </c>
      <c r="D204" s="5">
        <v>0</v>
      </c>
      <c r="E204" s="3">
        <f>SUM(B204+C204+D204)</f>
        <v>0</v>
      </c>
      <c r="F204" s="3">
        <f t="shared" si="118"/>
        <v>0</v>
      </c>
      <c r="G204" s="5">
        <v>0</v>
      </c>
      <c r="H204" s="5">
        <v>0</v>
      </c>
      <c r="I204" s="26">
        <f>SUM(F204+G204+H204)</f>
        <v>0</v>
      </c>
    </row>
    <row r="205" spans="1:9" ht="12.95" customHeight="1" x14ac:dyDescent="0.2">
      <c r="A205" s="21" t="s">
        <v>136</v>
      </c>
      <c r="B205" s="24">
        <f>SUM(B206+B210+B214+B220)</f>
        <v>1203.7000000000003</v>
      </c>
      <c r="C205" s="24">
        <f t="shared" ref="C205:D205" si="119">SUM(C206+C210+C214+C220)</f>
        <v>-1.7999999999999972</v>
      </c>
      <c r="D205" s="24">
        <f t="shared" si="119"/>
        <v>5.9</v>
      </c>
      <c r="E205" s="24">
        <f>SUM(E206+E210+E214+E220)</f>
        <v>1207.8000000000004</v>
      </c>
      <c r="F205" s="24">
        <f>SUM(F206+F210+F214+F220)</f>
        <v>1207.8000000000004</v>
      </c>
      <c r="G205" s="24">
        <f t="shared" ref="G205:H205" si="120">SUM(G206+G210+G214+G220)</f>
        <v>63.400000000000006</v>
      </c>
      <c r="H205" s="24">
        <f t="shared" si="120"/>
        <v>-9.4</v>
      </c>
      <c r="I205" s="25">
        <f>SUM(I206+I210+I214+I220)</f>
        <v>1261.8000000000002</v>
      </c>
    </row>
    <row r="206" spans="1:9" ht="12.6" customHeight="1" x14ac:dyDescent="0.2">
      <c r="A206" s="7" t="s">
        <v>137</v>
      </c>
      <c r="B206" s="3">
        <f>SUM(B207+B208)</f>
        <v>280.50000000000006</v>
      </c>
      <c r="C206" s="3">
        <f t="shared" ref="C206:I206" si="121">SUM(C207+C208)</f>
        <v>0</v>
      </c>
      <c r="D206" s="3">
        <f t="shared" si="121"/>
        <v>5.9</v>
      </c>
      <c r="E206" s="3">
        <f t="shared" si="121"/>
        <v>286.40000000000003</v>
      </c>
      <c r="F206" s="3">
        <f t="shared" si="121"/>
        <v>286.40000000000003</v>
      </c>
      <c r="G206" s="3">
        <f t="shared" si="121"/>
        <v>0</v>
      </c>
      <c r="H206" s="3">
        <f t="shared" si="121"/>
        <v>-9.3000000000000007</v>
      </c>
      <c r="I206" s="26">
        <f t="shared" si="121"/>
        <v>277.10000000000002</v>
      </c>
    </row>
    <row r="207" spans="1:9" ht="12.6" customHeight="1" x14ac:dyDescent="0.2">
      <c r="A207" s="8" t="s">
        <v>116</v>
      </c>
      <c r="B207" s="3">
        <v>280.50000000000006</v>
      </c>
      <c r="C207" s="3">
        <v>0</v>
      </c>
      <c r="D207" s="3">
        <v>5.9</v>
      </c>
      <c r="E207" s="3">
        <f>SUM(B207+C207+D207)</f>
        <v>286.40000000000003</v>
      </c>
      <c r="F207" s="3">
        <f>SUM(E207)</f>
        <v>286.40000000000003</v>
      </c>
      <c r="G207" s="3">
        <v>0</v>
      </c>
      <c r="H207" s="3">
        <v>-9.3000000000000007</v>
      </c>
      <c r="I207" s="26">
        <f>SUM(F207+G207+H207)</f>
        <v>277.10000000000002</v>
      </c>
    </row>
    <row r="208" spans="1:9" ht="12.6" customHeight="1" x14ac:dyDescent="0.2">
      <c r="A208" s="8" t="s">
        <v>117</v>
      </c>
      <c r="B208" s="3">
        <f>SUM(B209)</f>
        <v>0</v>
      </c>
      <c r="C208" s="3">
        <f t="shared" ref="C208:I208" si="122">SUM(C209)</f>
        <v>0</v>
      </c>
      <c r="D208" s="3">
        <f t="shared" si="122"/>
        <v>0</v>
      </c>
      <c r="E208" s="3">
        <f t="shared" si="122"/>
        <v>0</v>
      </c>
      <c r="F208" s="3">
        <f t="shared" si="122"/>
        <v>0</v>
      </c>
      <c r="G208" s="3">
        <f t="shared" si="122"/>
        <v>0</v>
      </c>
      <c r="H208" s="3">
        <f t="shared" si="122"/>
        <v>0</v>
      </c>
      <c r="I208" s="26">
        <f t="shared" si="122"/>
        <v>0</v>
      </c>
    </row>
    <row r="209" spans="1:9" ht="12.6" customHeight="1" x14ac:dyDescent="0.2">
      <c r="A209" s="7" t="s">
        <v>138</v>
      </c>
      <c r="B209" s="5">
        <v>0</v>
      </c>
      <c r="C209" s="5">
        <v>0</v>
      </c>
      <c r="D209" s="5">
        <v>0</v>
      </c>
      <c r="E209" s="3">
        <f>SUM(B209+C209+D209)</f>
        <v>0</v>
      </c>
      <c r="F209" s="3">
        <f>SUM(E209)</f>
        <v>0</v>
      </c>
      <c r="G209" s="5">
        <v>0</v>
      </c>
      <c r="H209" s="5">
        <v>0</v>
      </c>
      <c r="I209" s="26">
        <f>SUM(F209+G209+H209)</f>
        <v>0</v>
      </c>
    </row>
    <row r="210" spans="1:9" ht="12.6" customHeight="1" x14ac:dyDescent="0.2">
      <c r="A210" s="7" t="s">
        <v>139</v>
      </c>
      <c r="B210" s="3">
        <f>SUM(B211+B212)</f>
        <v>58.400000000000034</v>
      </c>
      <c r="C210" s="3">
        <f t="shared" ref="C210:I210" si="123">SUM(C211+C212)</f>
        <v>10</v>
      </c>
      <c r="D210" s="3">
        <f t="shared" si="123"/>
        <v>0</v>
      </c>
      <c r="E210" s="3">
        <f t="shared" si="123"/>
        <v>68.400000000000034</v>
      </c>
      <c r="F210" s="3">
        <f t="shared" si="123"/>
        <v>68.400000000000034</v>
      </c>
      <c r="G210" s="3">
        <f t="shared" si="123"/>
        <v>50.1</v>
      </c>
      <c r="H210" s="3">
        <f t="shared" si="123"/>
        <v>0</v>
      </c>
      <c r="I210" s="26">
        <f t="shared" si="123"/>
        <v>118.50000000000003</v>
      </c>
    </row>
    <row r="211" spans="1:9" ht="12.6" customHeight="1" x14ac:dyDescent="0.2">
      <c r="A211" s="8" t="s">
        <v>116</v>
      </c>
      <c r="B211" s="5">
        <v>0</v>
      </c>
      <c r="C211" s="5">
        <v>0</v>
      </c>
      <c r="D211" s="5">
        <v>0</v>
      </c>
      <c r="E211" s="3">
        <f>SUM(B211+C211+D211)</f>
        <v>0</v>
      </c>
      <c r="F211" s="3">
        <f>SUM(E211)</f>
        <v>0</v>
      </c>
      <c r="G211" s="5">
        <v>0</v>
      </c>
      <c r="H211" s="5">
        <v>0</v>
      </c>
      <c r="I211" s="26">
        <f>SUM(F211+G211+H211)</f>
        <v>0</v>
      </c>
    </row>
    <row r="212" spans="1:9" ht="12.6" customHeight="1" x14ac:dyDescent="0.2">
      <c r="A212" s="8" t="s">
        <v>117</v>
      </c>
      <c r="B212" s="3">
        <f>SUM(B213)</f>
        <v>58.400000000000034</v>
      </c>
      <c r="C212" s="3">
        <f t="shared" ref="C212:I212" si="124">SUM(C213)</f>
        <v>10</v>
      </c>
      <c r="D212" s="3">
        <f t="shared" si="124"/>
        <v>0</v>
      </c>
      <c r="E212" s="3">
        <f t="shared" si="124"/>
        <v>68.400000000000034</v>
      </c>
      <c r="F212" s="3">
        <f t="shared" si="124"/>
        <v>68.400000000000034</v>
      </c>
      <c r="G212" s="3">
        <f t="shared" si="124"/>
        <v>50.1</v>
      </c>
      <c r="H212" s="3">
        <f t="shared" si="124"/>
        <v>0</v>
      </c>
      <c r="I212" s="26">
        <f t="shared" si="124"/>
        <v>118.50000000000003</v>
      </c>
    </row>
    <row r="213" spans="1:9" ht="12.6" customHeight="1" x14ac:dyDescent="0.2">
      <c r="A213" s="7" t="s">
        <v>138</v>
      </c>
      <c r="B213" s="3">
        <v>58.400000000000034</v>
      </c>
      <c r="C213" s="3">
        <v>10</v>
      </c>
      <c r="D213" s="3">
        <v>0</v>
      </c>
      <c r="E213" s="3">
        <f>SUM(B213+C213+D213)</f>
        <v>68.400000000000034</v>
      </c>
      <c r="F213" s="3">
        <f>SUM(E213)</f>
        <v>68.400000000000034</v>
      </c>
      <c r="G213" s="3">
        <v>50.1</v>
      </c>
      <c r="H213" s="3">
        <v>0</v>
      </c>
      <c r="I213" s="26">
        <f>SUM(F213+G213+H213)</f>
        <v>118.50000000000003</v>
      </c>
    </row>
    <row r="214" spans="1:9" ht="12.6" customHeight="1" x14ac:dyDescent="0.2">
      <c r="A214" s="7" t="s">
        <v>140</v>
      </c>
      <c r="B214" s="3">
        <f>SUM(B215+B216)</f>
        <v>556.3000000000003</v>
      </c>
      <c r="C214" s="3">
        <f t="shared" ref="C214:I214" si="125">SUM(C215+C216)</f>
        <v>-31.199999999999996</v>
      </c>
      <c r="D214" s="3">
        <f t="shared" si="125"/>
        <v>0</v>
      </c>
      <c r="E214" s="3">
        <f t="shared" si="125"/>
        <v>525.10000000000025</v>
      </c>
      <c r="F214" s="3">
        <f t="shared" si="125"/>
        <v>525.10000000000025</v>
      </c>
      <c r="G214" s="3">
        <f t="shared" si="125"/>
        <v>-7.1000000000000014</v>
      </c>
      <c r="H214" s="3">
        <f t="shared" si="125"/>
        <v>-0.1</v>
      </c>
      <c r="I214" s="26">
        <f t="shared" si="125"/>
        <v>517.9000000000002</v>
      </c>
    </row>
    <row r="215" spans="1:9" ht="12.6" customHeight="1" x14ac:dyDescent="0.2">
      <c r="A215" s="8" t="s">
        <v>116</v>
      </c>
      <c r="B215" s="5">
        <v>0</v>
      </c>
      <c r="C215" s="5">
        <v>0</v>
      </c>
      <c r="D215" s="5">
        <v>0</v>
      </c>
      <c r="E215" s="3">
        <f>SUM(B215+C215+D215)</f>
        <v>0</v>
      </c>
      <c r="F215" s="3">
        <f>SUM(E215)</f>
        <v>0</v>
      </c>
      <c r="G215" s="5">
        <v>0</v>
      </c>
      <c r="H215" s="5">
        <v>0</v>
      </c>
      <c r="I215" s="26">
        <f>SUM(F215+G215+H215)</f>
        <v>0</v>
      </c>
    </row>
    <row r="216" spans="1:9" ht="12.6" customHeight="1" x14ac:dyDescent="0.2">
      <c r="A216" s="8" t="s">
        <v>117</v>
      </c>
      <c r="B216" s="3">
        <f>SUM(B217)</f>
        <v>556.3000000000003</v>
      </c>
      <c r="C216" s="3">
        <f t="shared" ref="C216:I216" si="126">SUM(C217)</f>
        <v>-31.199999999999996</v>
      </c>
      <c r="D216" s="3">
        <f t="shared" si="126"/>
        <v>0</v>
      </c>
      <c r="E216" s="3">
        <f t="shared" si="126"/>
        <v>525.10000000000025</v>
      </c>
      <c r="F216" s="3">
        <f t="shared" si="126"/>
        <v>525.10000000000025</v>
      </c>
      <c r="G216" s="3">
        <f t="shared" si="126"/>
        <v>-7.1000000000000014</v>
      </c>
      <c r="H216" s="3">
        <f t="shared" si="126"/>
        <v>-0.1</v>
      </c>
      <c r="I216" s="26">
        <f t="shared" si="126"/>
        <v>517.9000000000002</v>
      </c>
    </row>
    <row r="217" spans="1:9" ht="12.6" customHeight="1" x14ac:dyDescent="0.2">
      <c r="A217" s="7" t="s">
        <v>138</v>
      </c>
      <c r="B217" s="3">
        <f>SUM(B218+B219)</f>
        <v>556.3000000000003</v>
      </c>
      <c r="C217" s="3">
        <f t="shared" ref="C217:I217" si="127">SUM(C218+C219)</f>
        <v>-31.199999999999996</v>
      </c>
      <c r="D217" s="3">
        <f t="shared" si="127"/>
        <v>0</v>
      </c>
      <c r="E217" s="3">
        <f t="shared" si="127"/>
        <v>525.10000000000025</v>
      </c>
      <c r="F217" s="3">
        <f t="shared" si="127"/>
        <v>525.10000000000025</v>
      </c>
      <c r="G217" s="3">
        <f t="shared" si="127"/>
        <v>-7.1000000000000014</v>
      </c>
      <c r="H217" s="3">
        <f t="shared" si="127"/>
        <v>-0.1</v>
      </c>
      <c r="I217" s="26">
        <f t="shared" si="127"/>
        <v>517.9000000000002</v>
      </c>
    </row>
    <row r="218" spans="1:9" ht="12.6" customHeight="1" x14ac:dyDescent="0.2">
      <c r="A218" s="8" t="s">
        <v>141</v>
      </c>
      <c r="B218" s="3">
        <v>414.20000000000022</v>
      </c>
      <c r="C218" s="3">
        <v>-55.8</v>
      </c>
      <c r="D218" s="3">
        <v>0</v>
      </c>
      <c r="E218" s="3">
        <f>SUM(B218+C218+D218)</f>
        <v>358.4000000000002</v>
      </c>
      <c r="F218" s="3">
        <f t="shared" ref="F218:F219" si="128">SUM(E218)</f>
        <v>358.4000000000002</v>
      </c>
      <c r="G218" s="3">
        <v>-26.6</v>
      </c>
      <c r="H218" s="3">
        <v>-0.1</v>
      </c>
      <c r="I218" s="26">
        <f>SUM(F218+G218+H218)</f>
        <v>331.70000000000016</v>
      </c>
    </row>
    <row r="219" spans="1:9" ht="12.6" customHeight="1" x14ac:dyDescent="0.2">
      <c r="A219" s="8" t="s">
        <v>142</v>
      </c>
      <c r="B219" s="3">
        <v>142.10000000000005</v>
      </c>
      <c r="C219" s="3">
        <v>24.6</v>
      </c>
      <c r="D219" s="3">
        <v>0</v>
      </c>
      <c r="E219" s="3">
        <f>SUM(B219+C219+D219)</f>
        <v>166.70000000000005</v>
      </c>
      <c r="F219" s="3">
        <f t="shared" si="128"/>
        <v>166.70000000000005</v>
      </c>
      <c r="G219" s="3">
        <v>19.5</v>
      </c>
      <c r="H219" s="3">
        <v>0</v>
      </c>
      <c r="I219" s="26">
        <f>SUM(F219+G219+H219)</f>
        <v>186.20000000000005</v>
      </c>
    </row>
    <row r="220" spans="1:9" ht="12.6" customHeight="1" x14ac:dyDescent="0.2">
      <c r="A220" s="7" t="s">
        <v>143</v>
      </c>
      <c r="B220" s="3">
        <f>SUM(B221+B222)</f>
        <v>308.5</v>
      </c>
      <c r="C220" s="3">
        <f t="shared" ref="C220:I220" si="129">SUM(C221+C222)</f>
        <v>19.399999999999999</v>
      </c>
      <c r="D220" s="3">
        <f t="shared" si="129"/>
        <v>0</v>
      </c>
      <c r="E220" s="3">
        <f t="shared" si="129"/>
        <v>327.90000000000003</v>
      </c>
      <c r="F220" s="3">
        <f t="shared" si="129"/>
        <v>327.90000000000003</v>
      </c>
      <c r="G220" s="3">
        <f t="shared" si="129"/>
        <v>20.400000000000002</v>
      </c>
      <c r="H220" s="3">
        <f t="shared" si="129"/>
        <v>0</v>
      </c>
      <c r="I220" s="26">
        <f t="shared" si="129"/>
        <v>348.29999999999995</v>
      </c>
    </row>
    <row r="221" spans="1:9" ht="12.6" customHeight="1" x14ac:dyDescent="0.2">
      <c r="A221" s="8" t="s">
        <v>116</v>
      </c>
      <c r="B221" s="5">
        <v>0</v>
      </c>
      <c r="C221" s="5">
        <v>0</v>
      </c>
      <c r="D221" s="5">
        <v>0</v>
      </c>
      <c r="E221" s="3">
        <f>SUM(B221+C221+D221)</f>
        <v>0</v>
      </c>
      <c r="F221" s="3">
        <f>SUM(E221)</f>
        <v>0</v>
      </c>
      <c r="G221" s="5">
        <v>0</v>
      </c>
      <c r="H221" s="5">
        <v>0</v>
      </c>
      <c r="I221" s="26">
        <f>SUM(F221+G221+H221)</f>
        <v>0</v>
      </c>
    </row>
    <row r="222" spans="1:9" ht="12.6" customHeight="1" x14ac:dyDescent="0.2">
      <c r="A222" s="8" t="s">
        <v>117</v>
      </c>
      <c r="B222" s="3">
        <f>SUM(B223)</f>
        <v>308.5</v>
      </c>
      <c r="C222" s="3">
        <f t="shared" ref="C222:I222" si="130">SUM(C223)</f>
        <v>19.399999999999999</v>
      </c>
      <c r="D222" s="3">
        <f t="shared" si="130"/>
        <v>0</v>
      </c>
      <c r="E222" s="3">
        <f t="shared" si="130"/>
        <v>327.90000000000003</v>
      </c>
      <c r="F222" s="3">
        <f t="shared" si="130"/>
        <v>327.90000000000003</v>
      </c>
      <c r="G222" s="3">
        <f t="shared" si="130"/>
        <v>20.400000000000002</v>
      </c>
      <c r="H222" s="3">
        <f t="shared" si="130"/>
        <v>0</v>
      </c>
      <c r="I222" s="26">
        <f t="shared" si="130"/>
        <v>348.29999999999995</v>
      </c>
    </row>
    <row r="223" spans="1:9" ht="12.6" customHeight="1" x14ac:dyDescent="0.2">
      <c r="A223" s="7" t="s">
        <v>144</v>
      </c>
      <c r="B223" s="3">
        <f>SUM(B224+B225+B226+B227+B228)</f>
        <v>308.5</v>
      </c>
      <c r="C223" s="3">
        <f t="shared" ref="C223:I223" si="131">SUM(C224+C225+C226+C227+C228)</f>
        <v>19.399999999999999</v>
      </c>
      <c r="D223" s="3">
        <f t="shared" si="131"/>
        <v>0</v>
      </c>
      <c r="E223" s="3">
        <f t="shared" si="131"/>
        <v>327.90000000000003</v>
      </c>
      <c r="F223" s="3">
        <f t="shared" si="131"/>
        <v>327.90000000000003</v>
      </c>
      <c r="G223" s="3">
        <f t="shared" si="131"/>
        <v>20.400000000000002</v>
      </c>
      <c r="H223" s="3">
        <f t="shared" si="131"/>
        <v>0</v>
      </c>
      <c r="I223" s="26">
        <f t="shared" si="131"/>
        <v>348.29999999999995</v>
      </c>
    </row>
    <row r="224" spans="1:9" ht="12" customHeight="1" x14ac:dyDescent="0.2">
      <c r="A224" s="8" t="s">
        <v>145</v>
      </c>
      <c r="B224" s="3">
        <v>117.7</v>
      </c>
      <c r="C224" s="3">
        <v>1.9</v>
      </c>
      <c r="D224" s="3">
        <v>0</v>
      </c>
      <c r="E224" s="3">
        <f>SUM(B224+C224+D224)</f>
        <v>119.60000000000001</v>
      </c>
      <c r="F224" s="3">
        <f t="shared" ref="F224:F228" si="132">SUM(E224)</f>
        <v>119.60000000000001</v>
      </c>
      <c r="G224" s="3">
        <v>2</v>
      </c>
      <c r="H224" s="3">
        <v>0</v>
      </c>
      <c r="I224" s="26">
        <f>SUM(F224+G224+H224)</f>
        <v>121.60000000000001</v>
      </c>
    </row>
    <row r="225" spans="1:9" ht="12" customHeight="1" x14ac:dyDescent="0.2">
      <c r="A225" s="8" t="s">
        <v>146</v>
      </c>
      <c r="B225" s="3">
        <v>47.300000000000011</v>
      </c>
      <c r="C225" s="3">
        <v>5.7</v>
      </c>
      <c r="D225" s="3">
        <v>0</v>
      </c>
      <c r="E225" s="3">
        <f>SUM(B225+C225+D225)</f>
        <v>53.000000000000014</v>
      </c>
      <c r="F225" s="3">
        <f t="shared" si="132"/>
        <v>53.000000000000014</v>
      </c>
      <c r="G225" s="3">
        <v>5.7</v>
      </c>
      <c r="H225" s="3">
        <v>0</v>
      </c>
      <c r="I225" s="26">
        <f>SUM(F225+G225+H225)</f>
        <v>58.700000000000017</v>
      </c>
    </row>
    <row r="226" spans="1:9" ht="12" customHeight="1" x14ac:dyDescent="0.2">
      <c r="A226" s="8" t="s">
        <v>147</v>
      </c>
      <c r="B226" s="5">
        <v>0</v>
      </c>
      <c r="C226" s="5">
        <v>0</v>
      </c>
      <c r="D226" s="5">
        <v>0</v>
      </c>
      <c r="E226" s="3">
        <f>SUM(B226+C226+D226)</f>
        <v>0</v>
      </c>
      <c r="F226" s="3">
        <f t="shared" si="132"/>
        <v>0</v>
      </c>
      <c r="G226" s="5">
        <v>0</v>
      </c>
      <c r="H226" s="5">
        <v>0</v>
      </c>
      <c r="I226" s="26">
        <f>SUM(F226+G226+H226)</f>
        <v>0</v>
      </c>
    </row>
    <row r="227" spans="1:9" ht="12" customHeight="1" x14ac:dyDescent="0.2">
      <c r="A227" s="8" t="s">
        <v>148</v>
      </c>
      <c r="B227" s="3">
        <v>122.80000000000001</v>
      </c>
      <c r="C227" s="3">
        <v>11.7</v>
      </c>
      <c r="D227" s="3">
        <v>0</v>
      </c>
      <c r="E227" s="3">
        <f>SUM(B227+C227+D227)</f>
        <v>134.5</v>
      </c>
      <c r="F227" s="3">
        <f t="shared" si="132"/>
        <v>134.5</v>
      </c>
      <c r="G227" s="3">
        <v>12.6</v>
      </c>
      <c r="H227" s="3">
        <v>0</v>
      </c>
      <c r="I227" s="26">
        <f>SUM(F227+G227+H227)</f>
        <v>147.1</v>
      </c>
    </row>
    <row r="228" spans="1:9" ht="12" customHeight="1" x14ac:dyDescent="0.2">
      <c r="A228" s="8" t="s">
        <v>149</v>
      </c>
      <c r="B228" s="3">
        <v>20.699999999999996</v>
      </c>
      <c r="C228" s="3">
        <v>0.1</v>
      </c>
      <c r="D228" s="3">
        <v>0</v>
      </c>
      <c r="E228" s="3">
        <f>SUM(B228+C228+D228)</f>
        <v>20.799999999999997</v>
      </c>
      <c r="F228" s="3">
        <f t="shared" si="132"/>
        <v>20.799999999999997</v>
      </c>
      <c r="G228" s="3">
        <v>0.1</v>
      </c>
      <c r="H228" s="3">
        <v>0</v>
      </c>
      <c r="I228" s="26">
        <f>SUM(F228+G228+H228)</f>
        <v>20.9</v>
      </c>
    </row>
    <row r="229" spans="1:9" ht="12.75" customHeight="1" x14ac:dyDescent="0.2">
      <c r="A229" s="21" t="s">
        <v>150</v>
      </c>
      <c r="B229" s="24">
        <f>SUM(B15-B118)</f>
        <v>-54050.999999999985</v>
      </c>
      <c r="C229" s="24">
        <f t="shared" ref="C229:I229" si="133">SUM(C15-C118)</f>
        <v>-962.10000000000014</v>
      </c>
      <c r="D229" s="24">
        <f t="shared" si="133"/>
        <v>13.900000000000002</v>
      </c>
      <c r="E229" s="24">
        <f t="shared" si="133"/>
        <v>-54999.199999999997</v>
      </c>
      <c r="F229" s="24">
        <f t="shared" si="133"/>
        <v>-54999.199999999997</v>
      </c>
      <c r="G229" s="24">
        <f t="shared" si="133"/>
        <v>-1567.4999999999995</v>
      </c>
      <c r="H229" s="24">
        <f t="shared" si="133"/>
        <v>224.29999999999998</v>
      </c>
      <c r="I229" s="25">
        <f t="shared" si="133"/>
        <v>-56342.39999999998</v>
      </c>
    </row>
    <row r="230" spans="1:9" ht="6" customHeight="1" x14ac:dyDescent="0.2">
      <c r="A230" s="11"/>
      <c r="B230" s="4"/>
      <c r="C230" s="4"/>
      <c r="D230" s="4"/>
      <c r="E230" s="4"/>
      <c r="F230" s="4"/>
      <c r="G230" s="4"/>
      <c r="H230" s="4"/>
      <c r="I230" s="15"/>
    </row>
    <row r="231" spans="1:9" ht="6" customHeight="1" x14ac:dyDescent="0.2"/>
    <row r="232" spans="1:9" ht="12.75" customHeight="1" x14ac:dyDescent="0.2">
      <c r="A232" s="14" t="s">
        <v>6</v>
      </c>
    </row>
    <row r="233" spans="1:9" ht="12.75" customHeight="1" x14ac:dyDescent="0.2">
      <c r="A233" s="14" t="s">
        <v>159</v>
      </c>
    </row>
    <row r="234" spans="1:9" ht="12.75" customHeight="1" x14ac:dyDescent="0.2">
      <c r="A234" s="14" t="s">
        <v>7</v>
      </c>
    </row>
  </sheetData>
  <mergeCells count="19">
    <mergeCell ref="B7:I7"/>
    <mergeCell ref="B8:I8"/>
    <mergeCell ref="B9:I9"/>
    <mergeCell ref="B10:I10"/>
    <mergeCell ref="B11:B13"/>
    <mergeCell ref="C11:D11"/>
    <mergeCell ref="E11:E13"/>
    <mergeCell ref="F11:F13"/>
    <mergeCell ref="G11:H11"/>
    <mergeCell ref="I11:I13"/>
    <mergeCell ref="C12:C13"/>
    <mergeCell ref="D12:D13"/>
    <mergeCell ref="G12:G13"/>
    <mergeCell ref="H12:H13"/>
    <mergeCell ref="A1:I1"/>
    <mergeCell ref="A3:I3"/>
    <mergeCell ref="A2:I2"/>
    <mergeCell ref="A4:I4"/>
    <mergeCell ref="A5:I5"/>
  </mergeCells>
  <printOptions horizontalCentered="1"/>
  <pageMargins left="0.74803149606299213" right="0.74803149606299213" top="0.98425196850393704" bottom="0.98425196850393704" header="0" footer="0"/>
  <pageSetup paperSize="119" scale="60" pageOrder="overThenDown" orientation="portrait" r:id="rId1"/>
  <headerFooter alignWithMargins="0"/>
  <rowBreaks count="2" manualBreakCount="2">
    <brk id="83" max="8" man="1"/>
    <brk id="1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2018-09-17T15:51:04Z</cp:lastPrinted>
  <dcterms:created xsi:type="dcterms:W3CDTF">2010-06-09T14:49:49Z</dcterms:created>
  <dcterms:modified xsi:type="dcterms:W3CDTF">2018-09-17T20:56:09Z</dcterms:modified>
</cp:coreProperties>
</file>